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save_roster" sheetId="1" r:id="rId1"/>
  </sheets>
  <definedNames/>
  <calcPr fullCalcOnLoad="1"/>
</workbook>
</file>

<file path=xl/sharedStrings.xml><?xml version="1.0" encoding="utf-8"?>
<sst xmlns="http://schemas.openxmlformats.org/spreadsheetml/2006/main" count="137" uniqueCount="129">
  <si>
    <t>Bueno</t>
  </si>
  <si>
    <t>Brian</t>
  </si>
  <si>
    <t>Cahill</t>
  </si>
  <si>
    <t>Timothy</t>
  </si>
  <si>
    <t>Carpenter</t>
  </si>
  <si>
    <t>Sarah</t>
  </si>
  <si>
    <t>Carr</t>
  </si>
  <si>
    <t>Rachel</t>
  </si>
  <si>
    <t>Chan</t>
  </si>
  <si>
    <t>Matthew</t>
  </si>
  <si>
    <t>Chmura</t>
  </si>
  <si>
    <t>Katherine</t>
  </si>
  <si>
    <t>Cribben</t>
  </si>
  <si>
    <t>Maureen</t>
  </si>
  <si>
    <t>Dabney</t>
  </si>
  <si>
    <t>Donatelli</t>
  </si>
  <si>
    <t>Jessica</t>
  </si>
  <si>
    <t>Gardella</t>
  </si>
  <si>
    <t>Danielle</t>
  </si>
  <si>
    <t>Ghandour</t>
  </si>
  <si>
    <t>Georgina</t>
  </si>
  <si>
    <t>Gionfriddo</t>
  </si>
  <si>
    <t>Joseph</t>
  </si>
  <si>
    <t>Green</t>
  </si>
  <si>
    <t>Ashley</t>
  </si>
  <si>
    <t>Hanlon</t>
  </si>
  <si>
    <t>Colleen</t>
  </si>
  <si>
    <t>Hawk</t>
  </si>
  <si>
    <t>Christina</t>
  </si>
  <si>
    <t>Holguin</t>
  </si>
  <si>
    <t>Nicole</t>
  </si>
  <si>
    <t>Hudson</t>
  </si>
  <si>
    <t>Amy</t>
  </si>
  <si>
    <t>Ironstone</t>
  </si>
  <si>
    <t>Susan</t>
  </si>
  <si>
    <t>Kilmer</t>
  </si>
  <si>
    <t>Devin</t>
  </si>
  <si>
    <t>Kuhara</t>
  </si>
  <si>
    <t>Yuko</t>
  </si>
  <si>
    <t>Lappin</t>
  </si>
  <si>
    <t>Andrew</t>
  </si>
  <si>
    <t>Londraville</t>
  </si>
  <si>
    <t>Lorenzo</t>
  </si>
  <si>
    <t>MacDonald</t>
  </si>
  <si>
    <t>Karen</t>
  </si>
  <si>
    <t>McCallum</t>
  </si>
  <si>
    <t>Kelly</t>
  </si>
  <si>
    <t>McCarthy</t>
  </si>
  <si>
    <t>Michael</t>
  </si>
  <si>
    <t>Parrilla</t>
  </si>
  <si>
    <t>Thalya</t>
  </si>
  <si>
    <t>Piecuch</t>
  </si>
  <si>
    <t>Stephen</t>
  </si>
  <si>
    <t>Rockwell</t>
  </si>
  <si>
    <t>Rubin</t>
  </si>
  <si>
    <t>Aaron</t>
  </si>
  <si>
    <t>Russell</t>
  </si>
  <si>
    <t>Molly</t>
  </si>
  <si>
    <t>Scheinfield</t>
  </si>
  <si>
    <t>Anna</t>
  </si>
  <si>
    <t>Segal</t>
  </si>
  <si>
    <t>Rebecca</t>
  </si>
  <si>
    <t>Seton</t>
  </si>
  <si>
    <t>Philip</t>
  </si>
  <si>
    <t>Spiewak</t>
  </si>
  <si>
    <t>David</t>
  </si>
  <si>
    <t>Steinberg</t>
  </si>
  <si>
    <t>Jacob</t>
  </si>
  <si>
    <t>Taur</t>
  </si>
  <si>
    <t>Eric</t>
  </si>
  <si>
    <t>Wangh</t>
  </si>
  <si>
    <t>Megan</t>
  </si>
  <si>
    <t>Williams</t>
  </si>
  <si>
    <t>Gareth</t>
  </si>
  <si>
    <t>Yilmaz</t>
  </si>
  <si>
    <t>Eser</t>
  </si>
  <si>
    <t>Zieja</t>
  </si>
  <si>
    <t>Anthony</t>
  </si>
  <si>
    <t>Delano</t>
  </si>
  <si>
    <t>Priscilla</t>
  </si>
  <si>
    <t>Sean</t>
  </si>
  <si>
    <t>Gaffney</t>
  </si>
  <si>
    <t>Ravinski</t>
  </si>
  <si>
    <t>Paul</t>
  </si>
  <si>
    <t>Stevens</t>
  </si>
  <si>
    <t>Nadya</t>
  </si>
  <si>
    <t>Saha</t>
  </si>
  <si>
    <t>Aniket</t>
  </si>
  <si>
    <t>Choi</t>
  </si>
  <si>
    <t>Sung</t>
  </si>
  <si>
    <t>Bledsoe</t>
  </si>
  <si>
    <t>Marcus</t>
  </si>
  <si>
    <t>DiMario</t>
  </si>
  <si>
    <t>Margo</t>
  </si>
  <si>
    <t>Wortley</t>
  </si>
  <si>
    <t>Steve</t>
  </si>
  <si>
    <t>Quiz - 1</t>
  </si>
  <si>
    <t>Quiz - 2</t>
  </si>
  <si>
    <t>Average</t>
  </si>
  <si>
    <t>Quiz - 3</t>
  </si>
  <si>
    <t>Gaudner</t>
  </si>
  <si>
    <t>Metellus</t>
  </si>
  <si>
    <t>Quiz - 4</t>
  </si>
  <si>
    <t>Ex - 1</t>
  </si>
  <si>
    <t>Ex - 2</t>
  </si>
  <si>
    <t>Ex - 3</t>
  </si>
  <si>
    <t>High</t>
  </si>
  <si>
    <t>Low</t>
  </si>
  <si>
    <t>Mid</t>
  </si>
  <si>
    <t>Owl</t>
  </si>
  <si>
    <t>Score</t>
  </si>
  <si>
    <t>E2-Q</t>
  </si>
  <si>
    <t>E3-Q</t>
  </si>
  <si>
    <t>E4-Q</t>
  </si>
  <si>
    <t>E5-Q</t>
  </si>
  <si>
    <t>E1-L</t>
  </si>
  <si>
    <t>E2-L</t>
  </si>
  <si>
    <t>E3-L</t>
  </si>
  <si>
    <t>E4-L</t>
  </si>
  <si>
    <t>E5-L</t>
  </si>
  <si>
    <t>E6-L</t>
  </si>
  <si>
    <t>Quiz</t>
  </si>
  <si>
    <t>Exams</t>
  </si>
  <si>
    <t>Lab</t>
  </si>
  <si>
    <t>Total</t>
  </si>
  <si>
    <t>Grade</t>
  </si>
  <si>
    <t>Fall 2001</t>
  </si>
  <si>
    <t>L-Owl</t>
  </si>
  <si>
    <t>CD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</si>
</sst>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"/>
    <numFmt numFmtId="166" formatCode="000#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95" zoomScaleNormal="95" workbookViewId="0" topLeftCell="N1">
      <selection activeCell="P36" sqref="P36"/>
    </sheetView>
  </sheetViews>
  <sheetFormatPr defaultColWidth="9.140625" defaultRowHeight="12.75"/>
  <cols>
    <col min="1" max="1" width="11.7109375" style="1" bestFit="1" customWidth="1"/>
    <col min="2" max="2" width="11.140625" style="1" customWidth="1"/>
    <col min="3" max="3" width="10.28125" style="0" bestFit="1" customWidth="1"/>
    <col min="4" max="4" width="8.8515625" style="0" bestFit="1" customWidth="1"/>
    <col min="5" max="5" width="0.42578125" style="0" customWidth="1"/>
    <col min="6" max="7" width="8.00390625" style="3" customWidth="1"/>
    <col min="8" max="9" width="7.8515625" style="3" customWidth="1"/>
    <col min="10" max="10" width="4.8515625" style="8" bestFit="1" customWidth="1"/>
    <col min="11" max="11" width="6.7109375" style="21" customWidth="1"/>
    <col min="12" max="12" width="0.42578125" style="0" customWidth="1"/>
    <col min="13" max="14" width="6.28125" style="3" customWidth="1"/>
    <col min="15" max="15" width="6.28125" style="13" customWidth="1"/>
    <col min="16" max="16" width="5.421875" style="11" customWidth="1"/>
    <col min="17" max="17" width="5.140625" style="11" customWidth="1"/>
    <col min="18" max="18" width="4.57421875" style="11" customWidth="1"/>
    <col min="19" max="19" width="0.42578125" style="0" customWidth="1"/>
    <col min="20" max="23" width="5.421875" style="13" bestFit="1" customWidth="1"/>
    <col min="24" max="24" width="6.57421875" style="11" bestFit="1" customWidth="1"/>
    <col min="25" max="30" width="5.140625" style="3" bestFit="1" customWidth="1"/>
    <col min="31" max="31" width="6.57421875" style="12" bestFit="1" customWidth="1"/>
    <col min="32" max="32" width="6.57421875" style="11" bestFit="1" customWidth="1"/>
    <col min="33" max="33" width="0.42578125" style="0" customWidth="1"/>
    <col min="34" max="37" width="9.140625" style="17" customWidth="1"/>
    <col min="38" max="38" width="0.42578125" style="0" customWidth="1"/>
    <col min="39" max="39" width="6.8515625" style="18" bestFit="1" customWidth="1"/>
    <col min="40" max="40" width="0.42578125" style="0" customWidth="1"/>
  </cols>
  <sheetData>
    <row r="1" spans="5:40" ht="12.75">
      <c r="E1" s="2"/>
      <c r="F1" s="4" t="s">
        <v>96</v>
      </c>
      <c r="G1" s="4" t="s">
        <v>97</v>
      </c>
      <c r="H1" s="4" t="s">
        <v>99</v>
      </c>
      <c r="I1" s="4" t="s">
        <v>102</v>
      </c>
      <c r="J1" s="9" t="s">
        <v>109</v>
      </c>
      <c r="K1" s="20" t="s">
        <v>110</v>
      </c>
      <c r="L1" s="2"/>
      <c r="M1" s="4" t="s">
        <v>103</v>
      </c>
      <c r="N1" s="4" t="s">
        <v>104</v>
      </c>
      <c r="O1" s="4" t="s">
        <v>105</v>
      </c>
      <c r="P1" s="10" t="s">
        <v>106</v>
      </c>
      <c r="Q1" s="10" t="s">
        <v>107</v>
      </c>
      <c r="R1" s="10" t="s">
        <v>108</v>
      </c>
      <c r="S1" s="2"/>
      <c r="T1" s="4" t="s">
        <v>111</v>
      </c>
      <c r="U1" s="4" t="s">
        <v>112</v>
      </c>
      <c r="V1" s="4" t="s">
        <v>113</v>
      </c>
      <c r="W1" s="4" t="s">
        <v>114</v>
      </c>
      <c r="X1" s="10" t="s">
        <v>110</v>
      </c>
      <c r="Y1" s="4" t="s">
        <v>115</v>
      </c>
      <c r="Z1" s="4" t="s">
        <v>116</v>
      </c>
      <c r="AA1" s="4" t="s">
        <v>117</v>
      </c>
      <c r="AB1" s="4" t="s">
        <v>118</v>
      </c>
      <c r="AC1" s="4" t="s">
        <v>119</v>
      </c>
      <c r="AD1" s="4" t="s">
        <v>120</v>
      </c>
      <c r="AE1" s="10" t="s">
        <v>110</v>
      </c>
      <c r="AF1" s="10" t="s">
        <v>127</v>
      </c>
      <c r="AG1" s="2"/>
      <c r="AH1" s="16" t="s">
        <v>122</v>
      </c>
      <c r="AI1" s="16" t="s">
        <v>123</v>
      </c>
      <c r="AJ1" s="16" t="s">
        <v>121</v>
      </c>
      <c r="AK1" s="16" t="s">
        <v>124</v>
      </c>
      <c r="AL1" s="15"/>
      <c r="AM1" s="18" t="s">
        <v>125</v>
      </c>
      <c r="AN1" s="2"/>
    </row>
    <row r="2" spans="1:40" ht="12.75">
      <c r="A2" s="1">
        <v>20606202</v>
      </c>
      <c r="B2" s="7">
        <v>6202</v>
      </c>
      <c r="C2" t="s">
        <v>90</v>
      </c>
      <c r="D2" t="s">
        <v>91</v>
      </c>
      <c r="E2" s="2"/>
      <c r="F2" s="6">
        <v>73.33333333333334</v>
      </c>
      <c r="G2" s="5">
        <v>33.33333333333333</v>
      </c>
      <c r="H2" s="5">
        <v>0</v>
      </c>
      <c r="I2" s="5">
        <v>65</v>
      </c>
      <c r="J2" s="19">
        <v>100</v>
      </c>
      <c r="K2" s="21">
        <f>(F2+G2+H2+I2+J2)/5</f>
        <v>54.333333333333336</v>
      </c>
      <c r="L2" s="2"/>
      <c r="M2" s="3">
        <v>90</v>
      </c>
      <c r="N2" s="3">
        <v>74</v>
      </c>
      <c r="O2" s="13">
        <v>59</v>
      </c>
      <c r="P2" s="11">
        <f>MAX(M2:O2)</f>
        <v>90</v>
      </c>
      <c r="Q2" s="11">
        <f>MIN(M2:O2)</f>
        <v>59</v>
      </c>
      <c r="R2" s="11">
        <f>(M2+N2+O2)-(P2+Q2)</f>
        <v>74</v>
      </c>
      <c r="S2" s="2"/>
      <c r="T2" s="13">
        <v>100</v>
      </c>
      <c r="U2" s="13">
        <v>40</v>
      </c>
      <c r="V2" s="13">
        <v>90</v>
      </c>
      <c r="W2" s="13">
        <v>90</v>
      </c>
      <c r="X2" s="14">
        <f>(T2+U2+V2+W2)/4</f>
        <v>80</v>
      </c>
      <c r="Y2" s="3">
        <v>91</v>
      </c>
      <c r="Z2" s="3">
        <v>91</v>
      </c>
      <c r="AA2" s="3">
        <v>81</v>
      </c>
      <c r="AB2" s="3">
        <v>100</v>
      </c>
      <c r="AC2" s="3">
        <v>100</v>
      </c>
      <c r="AD2" s="3">
        <v>91</v>
      </c>
      <c r="AE2" s="14">
        <f>(Y2+Z2+AA2+AB2+AC2+AD2)/6</f>
        <v>92.33333333333333</v>
      </c>
      <c r="AF2" s="11">
        <v>66</v>
      </c>
      <c r="AG2" s="2"/>
      <c r="AH2" s="17">
        <f>(P2*0.27)+(Q2*0.23)+(R2*0.25)</f>
        <v>56.370000000000005</v>
      </c>
      <c r="AI2" s="17">
        <f>((X2*0.2)+(AE2*0.55)+(AF2*0.25))/5</f>
        <v>16.656666666666666</v>
      </c>
      <c r="AJ2" s="17">
        <f>K2*0.05</f>
        <v>2.716666666666667</v>
      </c>
      <c r="AK2" s="17">
        <f>AH2+AI2+AJ2</f>
        <v>75.74333333333334</v>
      </c>
      <c r="AL2" s="2"/>
      <c r="AM2" s="18" t="str">
        <f>IF(AK2&gt;89,"A",IF(AK2&gt;87,"AB",IF(AK2&gt;77,"B",IF(AK2&gt;74,"BC",IF(AK2&gt;64,"C",IF(AK2&gt;59,"CD",IF(AK2&gt;54,"D","F")))))))</f>
        <v>BC</v>
      </c>
      <c r="AN2" s="2"/>
    </row>
    <row r="3" spans="1:40" ht="12.75">
      <c r="A3" s="1">
        <v>19686578</v>
      </c>
      <c r="B3" s="7">
        <v>6578</v>
      </c>
      <c r="C3" t="s">
        <v>0</v>
      </c>
      <c r="D3" t="s">
        <v>1</v>
      </c>
      <c r="E3" s="2"/>
      <c r="F3" s="5">
        <v>100</v>
      </c>
      <c r="G3" s="5">
        <v>100</v>
      </c>
      <c r="H3" s="5">
        <v>100</v>
      </c>
      <c r="I3" s="5">
        <v>97</v>
      </c>
      <c r="J3" s="19">
        <v>100</v>
      </c>
      <c r="K3" s="21">
        <f aca="true" t="shared" si="0" ref="K3:K53">(F3+G3+H3+I3+J3)/5</f>
        <v>99.4</v>
      </c>
      <c r="L3" s="2"/>
      <c r="M3" s="3">
        <v>95</v>
      </c>
      <c r="N3" s="3">
        <v>93</v>
      </c>
      <c r="O3" s="13">
        <v>93</v>
      </c>
      <c r="P3" s="11">
        <f aca="true" t="shared" si="1" ref="P3:P53">MAX(M3:O3)</f>
        <v>95</v>
      </c>
      <c r="Q3" s="11">
        <f aca="true" t="shared" si="2" ref="Q3:Q53">MIN(M3:O3)</f>
        <v>93</v>
      </c>
      <c r="R3" s="11">
        <f aca="true" t="shared" si="3" ref="R3:R53">(M3+N3+O3)-(P3+Q3)</f>
        <v>93</v>
      </c>
      <c r="S3" s="2"/>
      <c r="T3" s="13">
        <v>100</v>
      </c>
      <c r="U3" s="13">
        <v>90</v>
      </c>
      <c r="V3" s="13">
        <v>100</v>
      </c>
      <c r="W3" s="13">
        <v>100</v>
      </c>
      <c r="X3" s="14">
        <f aca="true" t="shared" si="4" ref="X3:X53">(T3+U3+V3+W3)/4</f>
        <v>97.5</v>
      </c>
      <c r="Y3" s="3">
        <v>100</v>
      </c>
      <c r="Z3" s="3">
        <v>100</v>
      </c>
      <c r="AA3" s="3">
        <v>91</v>
      </c>
      <c r="AB3" s="3">
        <v>100</v>
      </c>
      <c r="AC3" s="3">
        <v>100</v>
      </c>
      <c r="AD3" s="3">
        <v>100</v>
      </c>
      <c r="AE3" s="14">
        <f aca="true" t="shared" si="5" ref="AE3:AE53">(Y3+Z3+AA3+AB3+AC3+AD3)/6</f>
        <v>98.5</v>
      </c>
      <c r="AF3" s="11">
        <v>78</v>
      </c>
      <c r="AG3" s="2"/>
      <c r="AH3" s="17">
        <f aca="true" t="shared" si="6" ref="AH3:AH53">(P3*0.27)+(Q3*0.23)+(R3*0.25)</f>
        <v>70.29</v>
      </c>
      <c r="AI3" s="17">
        <f aca="true" t="shared" si="7" ref="AI3:AI53">((X3*0.2)+(AE3*0.55)+(AF3*0.25))/5</f>
        <v>18.635</v>
      </c>
      <c r="AJ3" s="17">
        <f aca="true" t="shared" si="8" ref="AJ3:AJ53">K3*0.05</f>
        <v>4.970000000000001</v>
      </c>
      <c r="AK3" s="17">
        <f aca="true" t="shared" si="9" ref="AK3:AK53">AH3+AI3+AJ3</f>
        <v>93.89500000000001</v>
      </c>
      <c r="AL3" s="2"/>
      <c r="AM3" s="18" t="str">
        <f aca="true" t="shared" si="10" ref="AM3:AM53">IF(AK3&gt;89,"A",IF(AK3&gt;87,"AB",IF(AK3&gt;77,"B",IF(AK3&gt;74,"BC",IF(AK3&gt;64,"C",IF(AK3&gt;59,"CD",IF(AK3&gt;54,"D","F")))))))</f>
        <v>A</v>
      </c>
      <c r="AN3" s="2"/>
    </row>
    <row r="4" spans="1:40" ht="12.75">
      <c r="A4" s="1">
        <v>25641236</v>
      </c>
      <c r="B4" s="7">
        <v>1236</v>
      </c>
      <c r="C4" t="s">
        <v>2</v>
      </c>
      <c r="D4" t="s">
        <v>3</v>
      </c>
      <c r="E4" s="2"/>
      <c r="F4" s="5">
        <v>90</v>
      </c>
      <c r="G4" s="5">
        <v>73.33333333333333</v>
      </c>
      <c r="H4" s="5">
        <v>90.32258064516128</v>
      </c>
      <c r="I4" s="5">
        <v>100</v>
      </c>
      <c r="J4" s="19">
        <v>100</v>
      </c>
      <c r="K4" s="21">
        <f t="shared" si="0"/>
        <v>90.73118279569891</v>
      </c>
      <c r="L4" s="2"/>
      <c r="M4" s="3">
        <v>91</v>
      </c>
      <c r="N4" s="3">
        <v>89</v>
      </c>
      <c r="O4" s="13">
        <v>92</v>
      </c>
      <c r="P4" s="11">
        <f t="shared" si="1"/>
        <v>92</v>
      </c>
      <c r="Q4" s="11">
        <f t="shared" si="2"/>
        <v>89</v>
      </c>
      <c r="R4" s="11">
        <f t="shared" si="3"/>
        <v>91</v>
      </c>
      <c r="S4" s="2"/>
      <c r="T4" s="13">
        <v>100</v>
      </c>
      <c r="U4" s="13">
        <v>90</v>
      </c>
      <c r="V4" s="13">
        <v>100</v>
      </c>
      <c r="W4" s="13">
        <v>100</v>
      </c>
      <c r="X4" s="14">
        <f t="shared" si="4"/>
        <v>97.5</v>
      </c>
      <c r="Y4" s="13">
        <v>100</v>
      </c>
      <c r="Z4" s="13">
        <v>100</v>
      </c>
      <c r="AA4" s="13">
        <v>100</v>
      </c>
      <c r="AB4" s="13">
        <v>100</v>
      </c>
      <c r="AC4" s="13">
        <v>100</v>
      </c>
      <c r="AD4" s="13">
        <v>100</v>
      </c>
      <c r="AE4" s="14">
        <f t="shared" si="5"/>
        <v>100</v>
      </c>
      <c r="AF4" s="11">
        <v>100</v>
      </c>
      <c r="AG4" s="2"/>
      <c r="AH4" s="17">
        <f t="shared" si="6"/>
        <v>68.06</v>
      </c>
      <c r="AI4" s="17">
        <f t="shared" si="7"/>
        <v>19.9</v>
      </c>
      <c r="AJ4" s="17">
        <f t="shared" si="8"/>
        <v>4.536559139784946</v>
      </c>
      <c r="AK4" s="17">
        <f t="shared" si="9"/>
        <v>92.49655913978495</v>
      </c>
      <c r="AL4" s="2"/>
      <c r="AM4" s="18" t="str">
        <f t="shared" si="10"/>
        <v>A</v>
      </c>
      <c r="AN4" s="2"/>
    </row>
    <row r="5" spans="1:40" ht="12.75">
      <c r="A5" s="1">
        <v>20703741</v>
      </c>
      <c r="B5" s="7">
        <v>3741</v>
      </c>
      <c r="C5" t="s">
        <v>4</v>
      </c>
      <c r="D5" t="s">
        <v>5</v>
      </c>
      <c r="E5" s="2"/>
      <c r="F5" s="5">
        <v>0</v>
      </c>
      <c r="G5" s="5">
        <v>93.33333333333333</v>
      </c>
      <c r="H5" s="5">
        <v>100</v>
      </c>
      <c r="I5" s="5">
        <v>82</v>
      </c>
      <c r="J5" s="19">
        <v>100</v>
      </c>
      <c r="K5" s="21">
        <f t="shared" si="0"/>
        <v>75.06666666666666</v>
      </c>
      <c r="L5" s="2"/>
      <c r="M5" s="3">
        <v>92</v>
      </c>
      <c r="N5" s="3">
        <v>93</v>
      </c>
      <c r="O5" s="13">
        <v>68</v>
      </c>
      <c r="P5" s="11">
        <f t="shared" si="1"/>
        <v>93</v>
      </c>
      <c r="Q5" s="11">
        <f t="shared" si="2"/>
        <v>68</v>
      </c>
      <c r="R5" s="11">
        <f t="shared" si="3"/>
        <v>92</v>
      </c>
      <c r="S5" s="2"/>
      <c r="T5" s="13">
        <v>60</v>
      </c>
      <c r="U5" s="13">
        <v>60</v>
      </c>
      <c r="V5" s="13">
        <v>70</v>
      </c>
      <c r="W5" s="13">
        <v>60</v>
      </c>
      <c r="X5" s="14">
        <f t="shared" si="4"/>
        <v>62.5</v>
      </c>
      <c r="Y5" s="13">
        <v>100</v>
      </c>
      <c r="Z5" s="13">
        <v>91</v>
      </c>
      <c r="AA5" s="13">
        <v>91</v>
      </c>
      <c r="AB5" s="13">
        <v>100</v>
      </c>
      <c r="AC5" s="13">
        <v>100</v>
      </c>
      <c r="AD5" s="13">
        <v>100</v>
      </c>
      <c r="AE5" s="14">
        <f t="shared" si="5"/>
        <v>97</v>
      </c>
      <c r="AF5" s="11">
        <v>100</v>
      </c>
      <c r="AG5" s="2"/>
      <c r="AH5" s="17">
        <f t="shared" si="6"/>
        <v>63.75</v>
      </c>
      <c r="AI5" s="17">
        <f t="shared" si="7"/>
        <v>18.169999999999998</v>
      </c>
      <c r="AJ5" s="17">
        <f t="shared" si="8"/>
        <v>3.7533333333333334</v>
      </c>
      <c r="AK5" s="17">
        <f t="shared" si="9"/>
        <v>85.67333333333333</v>
      </c>
      <c r="AL5" s="2"/>
      <c r="AM5" s="18" t="str">
        <f t="shared" si="10"/>
        <v>B</v>
      </c>
      <c r="AN5" s="2"/>
    </row>
    <row r="6" spans="1:40" ht="12.75">
      <c r="A6" s="1">
        <v>42767963</v>
      </c>
      <c r="B6" s="7">
        <v>7963</v>
      </c>
      <c r="C6" t="s">
        <v>6</v>
      </c>
      <c r="D6" t="s">
        <v>5</v>
      </c>
      <c r="E6" s="2"/>
      <c r="F6" s="5">
        <v>100</v>
      </c>
      <c r="G6" s="5">
        <v>80</v>
      </c>
      <c r="H6" s="5">
        <v>70.96774193548387</v>
      </c>
      <c r="I6" s="5">
        <v>79</v>
      </c>
      <c r="J6" s="19">
        <v>100</v>
      </c>
      <c r="K6" s="21">
        <f t="shared" si="0"/>
        <v>85.99354838709678</v>
      </c>
      <c r="L6" s="2"/>
      <c r="M6" s="3">
        <v>84</v>
      </c>
      <c r="N6" s="3">
        <v>71</v>
      </c>
      <c r="O6" s="13">
        <v>61</v>
      </c>
      <c r="P6" s="11">
        <f t="shared" si="1"/>
        <v>84</v>
      </c>
      <c r="Q6" s="11">
        <f t="shared" si="2"/>
        <v>61</v>
      </c>
      <c r="R6" s="11">
        <f t="shared" si="3"/>
        <v>71</v>
      </c>
      <c r="S6" s="2"/>
      <c r="T6" s="13">
        <v>80</v>
      </c>
      <c r="U6" s="13">
        <v>80</v>
      </c>
      <c r="V6" s="13">
        <v>60</v>
      </c>
      <c r="W6" s="13">
        <v>90</v>
      </c>
      <c r="X6" s="14">
        <f t="shared" si="4"/>
        <v>77.5</v>
      </c>
      <c r="Y6" s="13">
        <v>100</v>
      </c>
      <c r="Z6" s="13">
        <v>100</v>
      </c>
      <c r="AA6" s="13">
        <v>100</v>
      </c>
      <c r="AB6" s="13">
        <v>100</v>
      </c>
      <c r="AC6" s="13">
        <v>100</v>
      </c>
      <c r="AD6" s="13">
        <v>91</v>
      </c>
      <c r="AE6" s="14">
        <f t="shared" si="5"/>
        <v>98.5</v>
      </c>
      <c r="AF6" s="11">
        <v>100</v>
      </c>
      <c r="AG6" s="2"/>
      <c r="AH6" s="17">
        <f t="shared" si="6"/>
        <v>54.46</v>
      </c>
      <c r="AI6" s="17">
        <f t="shared" si="7"/>
        <v>18.935000000000002</v>
      </c>
      <c r="AJ6" s="17">
        <f t="shared" si="8"/>
        <v>4.299677419354839</v>
      </c>
      <c r="AK6" s="17">
        <f t="shared" si="9"/>
        <v>77.69467741935485</v>
      </c>
      <c r="AL6" s="2"/>
      <c r="AM6" s="18" t="str">
        <f t="shared" si="10"/>
        <v>B</v>
      </c>
      <c r="AN6" s="2"/>
    </row>
    <row r="7" spans="1:40" ht="12.75">
      <c r="A7" s="1">
        <v>42749966</v>
      </c>
      <c r="B7" s="7">
        <v>9966</v>
      </c>
      <c r="C7" t="s">
        <v>6</v>
      </c>
      <c r="D7" t="s">
        <v>7</v>
      </c>
      <c r="E7" s="2"/>
      <c r="F7" s="5">
        <v>93.33333333333334</v>
      </c>
      <c r="G7" s="5">
        <v>80</v>
      </c>
      <c r="H7" s="5">
        <v>70.96774193548387</v>
      </c>
      <c r="I7" s="5">
        <v>47</v>
      </c>
      <c r="J7" s="19">
        <v>100</v>
      </c>
      <c r="K7" s="21">
        <f t="shared" si="0"/>
        <v>78.26021505376345</v>
      </c>
      <c r="L7" s="2"/>
      <c r="M7" s="3">
        <v>89</v>
      </c>
      <c r="N7" s="3">
        <v>80</v>
      </c>
      <c r="O7" s="13">
        <v>29</v>
      </c>
      <c r="P7" s="11">
        <f t="shared" si="1"/>
        <v>89</v>
      </c>
      <c r="Q7" s="11">
        <f t="shared" si="2"/>
        <v>29</v>
      </c>
      <c r="R7" s="11">
        <f t="shared" si="3"/>
        <v>80</v>
      </c>
      <c r="S7" s="2"/>
      <c r="T7" s="13">
        <v>70</v>
      </c>
      <c r="U7" s="13">
        <v>70</v>
      </c>
      <c r="V7" s="13">
        <v>60</v>
      </c>
      <c r="W7" s="13">
        <v>70</v>
      </c>
      <c r="X7" s="14">
        <f t="shared" si="4"/>
        <v>67.5</v>
      </c>
      <c r="Y7" s="13">
        <v>100</v>
      </c>
      <c r="Z7" s="13">
        <v>100</v>
      </c>
      <c r="AA7" s="13">
        <v>100</v>
      </c>
      <c r="AB7" s="13">
        <v>100</v>
      </c>
      <c r="AC7" s="13">
        <v>100</v>
      </c>
      <c r="AD7" s="13">
        <v>91</v>
      </c>
      <c r="AE7" s="14">
        <f t="shared" si="5"/>
        <v>98.5</v>
      </c>
      <c r="AF7" s="11">
        <v>98</v>
      </c>
      <c r="AG7" s="2"/>
      <c r="AH7" s="17">
        <f t="shared" si="6"/>
        <v>50.7</v>
      </c>
      <c r="AI7" s="17">
        <f t="shared" si="7"/>
        <v>18.435000000000002</v>
      </c>
      <c r="AJ7" s="17">
        <f t="shared" si="8"/>
        <v>3.9130107526881726</v>
      </c>
      <c r="AK7" s="17">
        <f t="shared" si="9"/>
        <v>73.04801075268817</v>
      </c>
      <c r="AL7" s="2"/>
      <c r="AM7" s="18" t="str">
        <f t="shared" si="10"/>
        <v>C</v>
      </c>
      <c r="AN7" s="2"/>
    </row>
    <row r="8" spans="1:40" ht="12.75">
      <c r="A8" s="1">
        <v>10646937</v>
      </c>
      <c r="B8" s="7">
        <v>6937</v>
      </c>
      <c r="C8" t="s">
        <v>8</v>
      </c>
      <c r="D8" t="s">
        <v>9</v>
      </c>
      <c r="E8" s="2"/>
      <c r="F8" s="5">
        <v>93.33333333333334</v>
      </c>
      <c r="G8" s="5">
        <v>93.33333333333333</v>
      </c>
      <c r="H8" s="5">
        <v>90.32258064516128</v>
      </c>
      <c r="I8" s="5">
        <v>100</v>
      </c>
      <c r="J8" s="19">
        <v>100</v>
      </c>
      <c r="K8" s="21">
        <f t="shared" si="0"/>
        <v>95.3978494623656</v>
      </c>
      <c r="L8" s="2"/>
      <c r="M8" s="3">
        <v>98</v>
      </c>
      <c r="N8" s="3">
        <v>98</v>
      </c>
      <c r="O8" s="13">
        <v>88</v>
      </c>
      <c r="P8" s="11">
        <f t="shared" si="1"/>
        <v>98</v>
      </c>
      <c r="Q8" s="11">
        <f t="shared" si="2"/>
        <v>88</v>
      </c>
      <c r="R8" s="11">
        <f t="shared" si="3"/>
        <v>98</v>
      </c>
      <c r="S8" s="2"/>
      <c r="T8" s="13">
        <v>100</v>
      </c>
      <c r="U8" s="13">
        <v>90</v>
      </c>
      <c r="V8" s="13">
        <v>100</v>
      </c>
      <c r="W8" s="13">
        <v>90</v>
      </c>
      <c r="X8" s="14">
        <f t="shared" si="4"/>
        <v>95</v>
      </c>
      <c r="Y8" s="13">
        <v>100</v>
      </c>
      <c r="Z8" s="13">
        <v>100</v>
      </c>
      <c r="AA8" s="13">
        <v>100</v>
      </c>
      <c r="AB8" s="13">
        <v>100</v>
      </c>
      <c r="AC8" s="13">
        <v>100</v>
      </c>
      <c r="AD8" s="13">
        <v>100</v>
      </c>
      <c r="AE8" s="14">
        <f t="shared" si="5"/>
        <v>100</v>
      </c>
      <c r="AF8" s="11">
        <v>100</v>
      </c>
      <c r="AG8" s="2"/>
      <c r="AH8" s="17">
        <f t="shared" si="6"/>
        <v>71.2</v>
      </c>
      <c r="AI8" s="17">
        <f t="shared" si="7"/>
        <v>19.8</v>
      </c>
      <c r="AJ8" s="17">
        <f t="shared" si="8"/>
        <v>4.76989247311828</v>
      </c>
      <c r="AK8" s="17">
        <f t="shared" si="9"/>
        <v>95.76989247311828</v>
      </c>
      <c r="AL8" s="2"/>
      <c r="AM8" s="18" t="str">
        <f t="shared" si="10"/>
        <v>A</v>
      </c>
      <c r="AN8" s="2"/>
    </row>
    <row r="9" spans="1:40" ht="12.75">
      <c r="A9" s="1">
        <v>28646678</v>
      </c>
      <c r="B9" s="7">
        <v>6678</v>
      </c>
      <c r="C9" t="s">
        <v>10</v>
      </c>
      <c r="D9" t="s">
        <v>11</v>
      </c>
      <c r="E9" s="2"/>
      <c r="F9" s="5">
        <v>100</v>
      </c>
      <c r="G9" s="5">
        <v>93.33333333333333</v>
      </c>
      <c r="H9" s="5">
        <v>90.32258064516128</v>
      </c>
      <c r="I9" s="5">
        <v>91</v>
      </c>
      <c r="J9" s="19">
        <v>100</v>
      </c>
      <c r="K9" s="21">
        <f t="shared" si="0"/>
        <v>94.93118279569892</v>
      </c>
      <c r="L9" s="2"/>
      <c r="M9" s="3">
        <v>89</v>
      </c>
      <c r="N9" s="3">
        <v>91</v>
      </c>
      <c r="O9" s="13">
        <v>69</v>
      </c>
      <c r="P9" s="11">
        <f t="shared" si="1"/>
        <v>91</v>
      </c>
      <c r="Q9" s="11">
        <f t="shared" si="2"/>
        <v>69</v>
      </c>
      <c r="R9" s="11">
        <f t="shared" si="3"/>
        <v>89</v>
      </c>
      <c r="S9" s="2"/>
      <c r="T9" s="13">
        <v>100</v>
      </c>
      <c r="U9" s="13">
        <v>90</v>
      </c>
      <c r="V9" s="13">
        <v>100</v>
      </c>
      <c r="W9" s="13">
        <v>90</v>
      </c>
      <c r="X9" s="14">
        <f t="shared" si="4"/>
        <v>95</v>
      </c>
      <c r="Y9" s="13">
        <v>100</v>
      </c>
      <c r="Z9" s="13">
        <v>100</v>
      </c>
      <c r="AA9" s="13">
        <v>91</v>
      </c>
      <c r="AB9" s="13">
        <v>100</v>
      </c>
      <c r="AC9" s="13">
        <v>100</v>
      </c>
      <c r="AD9" s="13">
        <v>100</v>
      </c>
      <c r="AE9" s="14">
        <f t="shared" si="5"/>
        <v>98.5</v>
      </c>
      <c r="AF9" s="11">
        <v>96</v>
      </c>
      <c r="AG9" s="2"/>
      <c r="AH9" s="17">
        <f t="shared" si="6"/>
        <v>62.69</v>
      </c>
      <c r="AI9" s="17">
        <f t="shared" si="7"/>
        <v>19.435000000000002</v>
      </c>
      <c r="AJ9" s="17">
        <f t="shared" si="8"/>
        <v>4.746559139784946</v>
      </c>
      <c r="AK9" s="17">
        <f t="shared" si="9"/>
        <v>86.87155913978495</v>
      </c>
      <c r="AL9" s="2"/>
      <c r="AM9" s="18" t="str">
        <f t="shared" si="10"/>
        <v>B</v>
      </c>
      <c r="AN9" s="2"/>
    </row>
    <row r="10" spans="1:40" ht="12.75">
      <c r="A10" s="1">
        <v>24780235</v>
      </c>
      <c r="B10" s="7">
        <v>235</v>
      </c>
      <c r="C10" t="s">
        <v>88</v>
      </c>
      <c r="D10" t="s">
        <v>89</v>
      </c>
      <c r="E10" s="2"/>
      <c r="F10" s="5">
        <v>53.333333333333336</v>
      </c>
      <c r="G10" s="5">
        <v>33.33333333333333</v>
      </c>
      <c r="H10" s="5">
        <v>32.25806451612903</v>
      </c>
      <c r="I10" s="5">
        <v>0</v>
      </c>
      <c r="J10" s="19">
        <v>0</v>
      </c>
      <c r="K10" s="21">
        <f t="shared" si="0"/>
        <v>23.784946236559136</v>
      </c>
      <c r="L10" s="2"/>
      <c r="M10" s="3">
        <v>59</v>
      </c>
      <c r="N10" s="3">
        <v>0</v>
      </c>
      <c r="O10" s="13">
        <v>0</v>
      </c>
      <c r="P10" s="11">
        <f t="shared" si="1"/>
        <v>59</v>
      </c>
      <c r="Q10" s="11">
        <f t="shared" si="2"/>
        <v>0</v>
      </c>
      <c r="R10" s="11">
        <f t="shared" si="3"/>
        <v>0</v>
      </c>
      <c r="S10" s="2"/>
      <c r="T10" s="13">
        <v>70</v>
      </c>
      <c r="U10" s="13">
        <v>70</v>
      </c>
      <c r="V10" s="13">
        <v>0</v>
      </c>
      <c r="W10" s="13">
        <v>0</v>
      </c>
      <c r="X10" s="14">
        <f t="shared" si="4"/>
        <v>35</v>
      </c>
      <c r="Y10" s="13">
        <v>100</v>
      </c>
      <c r="Z10" s="13">
        <v>100</v>
      </c>
      <c r="AA10" s="13">
        <v>100</v>
      </c>
      <c r="AB10" s="13">
        <v>0</v>
      </c>
      <c r="AC10" s="13">
        <v>0</v>
      </c>
      <c r="AD10" s="13">
        <v>0</v>
      </c>
      <c r="AE10" s="14">
        <f t="shared" si="5"/>
        <v>50</v>
      </c>
      <c r="AF10" s="11">
        <v>43</v>
      </c>
      <c r="AG10" s="2"/>
      <c r="AH10" s="17">
        <f t="shared" si="6"/>
        <v>15.930000000000001</v>
      </c>
      <c r="AI10" s="17">
        <f t="shared" si="7"/>
        <v>9.05</v>
      </c>
      <c r="AJ10" s="17">
        <f t="shared" si="8"/>
        <v>1.189247311827957</v>
      </c>
      <c r="AK10" s="17">
        <f t="shared" si="9"/>
        <v>26.16924731182796</v>
      </c>
      <c r="AL10" s="2"/>
      <c r="AM10" s="18" t="str">
        <f t="shared" si="10"/>
        <v>F</v>
      </c>
      <c r="AN10" s="2"/>
    </row>
    <row r="11" spans="1:40" ht="12.75">
      <c r="A11" s="1">
        <v>15503846</v>
      </c>
      <c r="B11" s="7">
        <v>3846</v>
      </c>
      <c r="C11" t="s">
        <v>12</v>
      </c>
      <c r="D11" t="s">
        <v>13</v>
      </c>
      <c r="E11" s="2"/>
      <c r="F11" s="5">
        <v>73.33333333333334</v>
      </c>
      <c r="G11" s="5">
        <v>80</v>
      </c>
      <c r="H11" s="5">
        <v>61.29032258064516</v>
      </c>
      <c r="I11" s="5">
        <v>56</v>
      </c>
      <c r="J11" s="19">
        <v>100</v>
      </c>
      <c r="K11" s="21">
        <f t="shared" si="0"/>
        <v>74.1247311827957</v>
      </c>
      <c r="L11" s="2"/>
      <c r="M11" s="3">
        <v>76</v>
      </c>
      <c r="N11" s="3">
        <v>40</v>
      </c>
      <c r="O11" s="13">
        <v>0</v>
      </c>
      <c r="P11" s="11">
        <f t="shared" si="1"/>
        <v>76</v>
      </c>
      <c r="Q11" s="11">
        <f t="shared" si="2"/>
        <v>0</v>
      </c>
      <c r="R11" s="11">
        <f t="shared" si="3"/>
        <v>40</v>
      </c>
      <c r="S11" s="2"/>
      <c r="T11" s="13">
        <v>70</v>
      </c>
      <c r="U11" s="13">
        <v>70</v>
      </c>
      <c r="V11" s="13">
        <v>100</v>
      </c>
      <c r="W11" s="13">
        <v>80</v>
      </c>
      <c r="X11" s="14">
        <f t="shared" si="4"/>
        <v>80</v>
      </c>
      <c r="Y11" s="13">
        <v>100</v>
      </c>
      <c r="Z11" s="13">
        <v>91</v>
      </c>
      <c r="AA11" s="13">
        <v>91</v>
      </c>
      <c r="AB11" s="13">
        <v>100</v>
      </c>
      <c r="AC11" s="13">
        <v>100</v>
      </c>
      <c r="AD11" s="13">
        <v>91</v>
      </c>
      <c r="AE11" s="14">
        <f t="shared" si="5"/>
        <v>95.5</v>
      </c>
      <c r="AF11" s="11">
        <v>49</v>
      </c>
      <c r="AG11" s="2"/>
      <c r="AH11" s="17">
        <f t="shared" si="6"/>
        <v>30.520000000000003</v>
      </c>
      <c r="AI11" s="17">
        <f t="shared" si="7"/>
        <v>16.155</v>
      </c>
      <c r="AJ11" s="17">
        <f t="shared" si="8"/>
        <v>3.7062365591397852</v>
      </c>
      <c r="AK11" s="17">
        <f t="shared" si="9"/>
        <v>50.381236559139786</v>
      </c>
      <c r="AL11" s="2"/>
      <c r="AM11" s="18" t="str">
        <f t="shared" si="10"/>
        <v>F</v>
      </c>
      <c r="AN11" s="2"/>
    </row>
    <row r="12" spans="1:40" ht="12.75">
      <c r="A12" s="1">
        <v>433490705</v>
      </c>
      <c r="B12" s="7">
        <v>705</v>
      </c>
      <c r="C12" t="s">
        <v>14</v>
      </c>
      <c r="D12" t="s">
        <v>5</v>
      </c>
      <c r="E12" s="2"/>
      <c r="F12" s="5">
        <v>0</v>
      </c>
      <c r="G12" s="5">
        <v>40</v>
      </c>
      <c r="H12" s="5">
        <v>0</v>
      </c>
      <c r="I12" s="5">
        <v>38</v>
      </c>
      <c r="J12" s="19">
        <v>100</v>
      </c>
      <c r="K12" s="21">
        <f t="shared" si="0"/>
        <v>35.6</v>
      </c>
      <c r="L12" s="2"/>
      <c r="M12" s="3">
        <v>56</v>
      </c>
      <c r="N12" s="3">
        <v>0</v>
      </c>
      <c r="O12" s="13">
        <v>11</v>
      </c>
      <c r="P12" s="11">
        <f t="shared" si="1"/>
        <v>56</v>
      </c>
      <c r="Q12" s="11">
        <f t="shared" si="2"/>
        <v>0</v>
      </c>
      <c r="R12" s="11">
        <f t="shared" si="3"/>
        <v>11</v>
      </c>
      <c r="S12" s="2"/>
      <c r="T12" s="13">
        <v>80</v>
      </c>
      <c r="U12" s="13">
        <v>80</v>
      </c>
      <c r="V12" s="13">
        <v>100</v>
      </c>
      <c r="W12" s="13">
        <v>90</v>
      </c>
      <c r="X12" s="14">
        <f t="shared" si="4"/>
        <v>87.5</v>
      </c>
      <c r="Y12" s="13">
        <v>100</v>
      </c>
      <c r="Z12" s="13">
        <v>100</v>
      </c>
      <c r="AA12" s="13">
        <v>100</v>
      </c>
      <c r="AB12" s="13">
        <v>100</v>
      </c>
      <c r="AC12" s="13">
        <v>100</v>
      </c>
      <c r="AD12" s="13">
        <v>100</v>
      </c>
      <c r="AE12" s="14">
        <f t="shared" si="5"/>
        <v>100</v>
      </c>
      <c r="AF12" s="11">
        <v>100</v>
      </c>
      <c r="AG12" s="2"/>
      <c r="AH12" s="17">
        <f t="shared" si="6"/>
        <v>17.87</v>
      </c>
      <c r="AI12" s="17">
        <f t="shared" si="7"/>
        <v>19.5</v>
      </c>
      <c r="AJ12" s="17">
        <f t="shared" si="8"/>
        <v>1.7800000000000002</v>
      </c>
      <c r="AK12" s="17">
        <f t="shared" si="9"/>
        <v>39.150000000000006</v>
      </c>
      <c r="AL12" s="2"/>
      <c r="AM12" s="18" t="str">
        <f t="shared" si="10"/>
        <v>F</v>
      </c>
      <c r="AN12" s="2"/>
    </row>
    <row r="13" spans="1:40" ht="12.75">
      <c r="A13" s="1">
        <v>225377031</v>
      </c>
      <c r="B13" s="7">
        <v>7031</v>
      </c>
      <c r="C13" t="s">
        <v>78</v>
      </c>
      <c r="D13" t="s">
        <v>79</v>
      </c>
      <c r="E13" s="2"/>
      <c r="F13" s="5">
        <v>86.66666666666667</v>
      </c>
      <c r="G13" s="5">
        <v>86.66666666666667</v>
      </c>
      <c r="H13" s="5">
        <v>90.32258064516128</v>
      </c>
      <c r="I13" s="5">
        <v>65</v>
      </c>
      <c r="J13" s="19">
        <v>100</v>
      </c>
      <c r="K13" s="21">
        <f t="shared" si="0"/>
        <v>85.73118279569891</v>
      </c>
      <c r="L13" s="2"/>
      <c r="M13" s="3">
        <v>100</v>
      </c>
      <c r="N13" s="3">
        <v>96</v>
      </c>
      <c r="O13" s="13">
        <v>68</v>
      </c>
      <c r="P13" s="11">
        <f t="shared" si="1"/>
        <v>100</v>
      </c>
      <c r="Q13" s="11">
        <f t="shared" si="2"/>
        <v>68</v>
      </c>
      <c r="R13" s="11">
        <f t="shared" si="3"/>
        <v>96</v>
      </c>
      <c r="S13" s="2"/>
      <c r="T13" s="13">
        <v>90</v>
      </c>
      <c r="U13" s="13">
        <v>90</v>
      </c>
      <c r="V13" s="13">
        <v>100</v>
      </c>
      <c r="W13" s="13">
        <v>90</v>
      </c>
      <c r="X13" s="14">
        <f t="shared" si="4"/>
        <v>92.5</v>
      </c>
      <c r="Y13" s="13">
        <v>100</v>
      </c>
      <c r="Z13" s="13">
        <v>100</v>
      </c>
      <c r="AA13" s="13">
        <v>100</v>
      </c>
      <c r="AB13" s="13">
        <v>100</v>
      </c>
      <c r="AC13" s="13">
        <v>100</v>
      </c>
      <c r="AD13" s="13">
        <v>100</v>
      </c>
      <c r="AE13" s="14">
        <f t="shared" si="5"/>
        <v>100</v>
      </c>
      <c r="AF13" s="11">
        <v>100</v>
      </c>
      <c r="AG13" s="2"/>
      <c r="AH13" s="17">
        <f t="shared" si="6"/>
        <v>66.64</v>
      </c>
      <c r="AI13" s="17">
        <f t="shared" si="7"/>
        <v>19.7</v>
      </c>
      <c r="AJ13" s="17">
        <f t="shared" si="8"/>
        <v>4.286559139784946</v>
      </c>
      <c r="AK13" s="17">
        <f t="shared" si="9"/>
        <v>90.62655913978494</v>
      </c>
      <c r="AL13" s="2"/>
      <c r="AM13" s="18" t="str">
        <f t="shared" si="10"/>
        <v>A</v>
      </c>
      <c r="AN13" s="2"/>
    </row>
    <row r="14" spans="1:40" ht="12.75">
      <c r="A14" s="1">
        <v>28587875</v>
      </c>
      <c r="B14" s="7">
        <v>7875</v>
      </c>
      <c r="C14" t="s">
        <v>92</v>
      </c>
      <c r="D14" t="s">
        <v>3</v>
      </c>
      <c r="E14" s="2"/>
      <c r="F14" s="5">
        <v>53.333333333333336</v>
      </c>
      <c r="G14" s="5">
        <v>60</v>
      </c>
      <c r="H14" s="5">
        <v>70.96774193548387</v>
      </c>
      <c r="I14" s="5">
        <v>65</v>
      </c>
      <c r="J14" s="19">
        <v>100</v>
      </c>
      <c r="K14" s="21">
        <f t="shared" si="0"/>
        <v>69.86021505376344</v>
      </c>
      <c r="L14" s="2"/>
      <c r="M14" s="3">
        <v>70</v>
      </c>
      <c r="N14" s="3">
        <v>80</v>
      </c>
      <c r="O14" s="13">
        <v>66</v>
      </c>
      <c r="P14" s="11">
        <f t="shared" si="1"/>
        <v>80</v>
      </c>
      <c r="Q14" s="11">
        <f t="shared" si="2"/>
        <v>66</v>
      </c>
      <c r="R14" s="11">
        <f t="shared" si="3"/>
        <v>70</v>
      </c>
      <c r="S14" s="2"/>
      <c r="T14" s="13">
        <v>90</v>
      </c>
      <c r="U14" s="13">
        <v>80</v>
      </c>
      <c r="V14" s="13">
        <v>100</v>
      </c>
      <c r="W14" s="13">
        <v>90</v>
      </c>
      <c r="X14" s="14">
        <f t="shared" si="4"/>
        <v>90</v>
      </c>
      <c r="Y14" s="3">
        <v>100</v>
      </c>
      <c r="Z14" s="3">
        <v>91</v>
      </c>
      <c r="AA14" s="3">
        <v>100</v>
      </c>
      <c r="AB14" s="3">
        <v>100</v>
      </c>
      <c r="AC14" s="3">
        <v>100</v>
      </c>
      <c r="AD14" s="3">
        <v>100</v>
      </c>
      <c r="AE14" s="14">
        <f t="shared" si="5"/>
        <v>98.5</v>
      </c>
      <c r="AF14" s="11">
        <v>76</v>
      </c>
      <c r="AG14" s="2"/>
      <c r="AH14" s="17">
        <f t="shared" si="6"/>
        <v>54.28</v>
      </c>
      <c r="AI14" s="17">
        <f t="shared" si="7"/>
        <v>18.235000000000003</v>
      </c>
      <c r="AJ14" s="17">
        <f t="shared" si="8"/>
        <v>3.493010752688172</v>
      </c>
      <c r="AK14" s="17">
        <f t="shared" si="9"/>
        <v>76.00801075268818</v>
      </c>
      <c r="AL14" s="2"/>
      <c r="AM14" s="18" t="str">
        <f t="shared" si="10"/>
        <v>BC</v>
      </c>
      <c r="AN14" s="2"/>
    </row>
    <row r="15" spans="1:40" ht="12.75">
      <c r="A15" s="1">
        <v>25689797</v>
      </c>
      <c r="B15" s="7">
        <v>9797</v>
      </c>
      <c r="C15" t="s">
        <v>15</v>
      </c>
      <c r="D15" t="s">
        <v>16</v>
      </c>
      <c r="E15" s="2"/>
      <c r="F15" s="5">
        <v>73.33333333333334</v>
      </c>
      <c r="G15" s="5">
        <v>66.66666666666666</v>
      </c>
      <c r="H15" s="5">
        <v>41.935483870967744</v>
      </c>
      <c r="I15" s="5">
        <v>91</v>
      </c>
      <c r="J15" s="19">
        <v>100</v>
      </c>
      <c r="K15" s="21">
        <f t="shared" si="0"/>
        <v>74.58709677419355</v>
      </c>
      <c r="L15" s="2"/>
      <c r="M15" s="3">
        <v>78</v>
      </c>
      <c r="N15" s="3">
        <v>72</v>
      </c>
      <c r="O15" s="13">
        <v>56</v>
      </c>
      <c r="P15" s="11">
        <f t="shared" si="1"/>
        <v>78</v>
      </c>
      <c r="Q15" s="11">
        <f t="shared" si="2"/>
        <v>56</v>
      </c>
      <c r="R15" s="11">
        <f t="shared" si="3"/>
        <v>72</v>
      </c>
      <c r="S15" s="2"/>
      <c r="T15" s="13">
        <v>90</v>
      </c>
      <c r="U15" s="13">
        <v>70</v>
      </c>
      <c r="V15" s="13">
        <v>80</v>
      </c>
      <c r="W15" s="13">
        <v>70</v>
      </c>
      <c r="X15" s="14">
        <f t="shared" si="4"/>
        <v>77.5</v>
      </c>
      <c r="Y15" s="13">
        <v>100</v>
      </c>
      <c r="Z15" s="13">
        <v>100</v>
      </c>
      <c r="AA15" s="13">
        <v>91</v>
      </c>
      <c r="AB15" s="13">
        <v>100</v>
      </c>
      <c r="AC15" s="13">
        <v>100</v>
      </c>
      <c r="AD15" s="13">
        <v>100</v>
      </c>
      <c r="AE15" s="14">
        <f t="shared" si="5"/>
        <v>98.5</v>
      </c>
      <c r="AF15" s="11">
        <v>63</v>
      </c>
      <c r="AG15" s="2"/>
      <c r="AH15" s="17">
        <f t="shared" si="6"/>
        <v>51.940000000000005</v>
      </c>
      <c r="AI15" s="17">
        <f t="shared" si="7"/>
        <v>17.085</v>
      </c>
      <c r="AJ15" s="17">
        <f t="shared" si="8"/>
        <v>3.729354838709678</v>
      </c>
      <c r="AK15" s="17">
        <f t="shared" si="9"/>
        <v>72.75435483870969</v>
      </c>
      <c r="AL15" s="2"/>
      <c r="AM15" s="18" t="str">
        <f t="shared" si="10"/>
        <v>C</v>
      </c>
      <c r="AN15" s="2"/>
    </row>
    <row r="16" spans="1:40" ht="12.75">
      <c r="A16" s="1">
        <v>27681204</v>
      </c>
      <c r="B16" s="7">
        <v>1204</v>
      </c>
      <c r="C16" t="s">
        <v>81</v>
      </c>
      <c r="D16" t="s">
        <v>80</v>
      </c>
      <c r="E16" s="2"/>
      <c r="F16" s="5">
        <v>100</v>
      </c>
      <c r="G16" s="5">
        <v>86.66666666666667</v>
      </c>
      <c r="H16" s="5">
        <v>80.64516129032258</v>
      </c>
      <c r="I16" s="5">
        <v>100</v>
      </c>
      <c r="J16" s="19">
        <v>100</v>
      </c>
      <c r="K16" s="21">
        <f t="shared" si="0"/>
        <v>93.46236559139786</v>
      </c>
      <c r="L16" s="2"/>
      <c r="M16" s="3">
        <v>91</v>
      </c>
      <c r="N16" s="3">
        <v>99</v>
      </c>
      <c r="O16" s="13">
        <v>78</v>
      </c>
      <c r="P16" s="11">
        <f t="shared" si="1"/>
        <v>99</v>
      </c>
      <c r="Q16" s="11">
        <f t="shared" si="2"/>
        <v>78</v>
      </c>
      <c r="R16" s="11">
        <f t="shared" si="3"/>
        <v>91</v>
      </c>
      <c r="S16" s="2"/>
      <c r="T16" s="13">
        <v>80</v>
      </c>
      <c r="U16" s="13">
        <v>80</v>
      </c>
      <c r="V16" s="13">
        <v>90</v>
      </c>
      <c r="W16" s="13">
        <v>80</v>
      </c>
      <c r="X16" s="14">
        <f t="shared" si="4"/>
        <v>82.5</v>
      </c>
      <c r="Y16" s="13">
        <v>100</v>
      </c>
      <c r="Z16" s="13">
        <v>100</v>
      </c>
      <c r="AA16" s="13">
        <v>100</v>
      </c>
      <c r="AB16" s="13">
        <v>100</v>
      </c>
      <c r="AC16" s="13">
        <v>100</v>
      </c>
      <c r="AD16" s="13">
        <v>100</v>
      </c>
      <c r="AE16" s="14">
        <f t="shared" si="5"/>
        <v>100</v>
      </c>
      <c r="AF16" s="11">
        <v>96</v>
      </c>
      <c r="AG16" s="2"/>
      <c r="AH16" s="17">
        <f t="shared" si="6"/>
        <v>67.42</v>
      </c>
      <c r="AI16" s="17">
        <f t="shared" si="7"/>
        <v>19.1</v>
      </c>
      <c r="AJ16" s="17">
        <f t="shared" si="8"/>
        <v>4.673118279569893</v>
      </c>
      <c r="AK16" s="17">
        <f t="shared" si="9"/>
        <v>91.1931182795699</v>
      </c>
      <c r="AL16" s="2"/>
      <c r="AM16" s="18" t="str">
        <f t="shared" si="10"/>
        <v>A</v>
      </c>
      <c r="AN16" s="2"/>
    </row>
    <row r="17" spans="1:40" ht="12.75">
      <c r="A17" s="1">
        <v>120668674</v>
      </c>
      <c r="B17" s="7">
        <v>8674</v>
      </c>
      <c r="C17" t="s">
        <v>17</v>
      </c>
      <c r="D17" t="s">
        <v>18</v>
      </c>
      <c r="E17" s="2"/>
      <c r="F17" s="5">
        <v>80</v>
      </c>
      <c r="G17" s="5">
        <v>80</v>
      </c>
      <c r="H17" s="5">
        <v>80.64516129032258</v>
      </c>
      <c r="I17" s="5">
        <v>47</v>
      </c>
      <c r="J17" s="19">
        <v>100</v>
      </c>
      <c r="K17" s="21">
        <f t="shared" si="0"/>
        <v>77.52903225806452</v>
      </c>
      <c r="L17" s="2"/>
      <c r="M17" s="3">
        <v>81</v>
      </c>
      <c r="N17" s="3">
        <v>76</v>
      </c>
      <c r="O17" s="13">
        <v>33</v>
      </c>
      <c r="P17" s="11">
        <f t="shared" si="1"/>
        <v>81</v>
      </c>
      <c r="Q17" s="11">
        <f t="shared" si="2"/>
        <v>33</v>
      </c>
      <c r="R17" s="11">
        <f t="shared" si="3"/>
        <v>76</v>
      </c>
      <c r="S17" s="2"/>
      <c r="T17" s="13">
        <v>70</v>
      </c>
      <c r="U17" s="13">
        <v>70</v>
      </c>
      <c r="V17" s="13">
        <v>80</v>
      </c>
      <c r="W17" s="13">
        <v>90</v>
      </c>
      <c r="X17" s="14">
        <f t="shared" si="4"/>
        <v>77.5</v>
      </c>
      <c r="Y17" s="13">
        <v>91</v>
      </c>
      <c r="Z17" s="13">
        <v>91</v>
      </c>
      <c r="AA17" s="13">
        <v>91</v>
      </c>
      <c r="AB17" s="13">
        <v>91</v>
      </c>
      <c r="AC17" s="13">
        <v>91</v>
      </c>
      <c r="AD17" s="13">
        <v>100</v>
      </c>
      <c r="AE17" s="14">
        <f t="shared" si="5"/>
        <v>92.5</v>
      </c>
      <c r="AF17" s="11">
        <v>100</v>
      </c>
      <c r="AG17" s="2"/>
      <c r="AH17" s="17">
        <f t="shared" si="6"/>
        <v>48.46</v>
      </c>
      <c r="AI17" s="17">
        <f t="shared" si="7"/>
        <v>18.275</v>
      </c>
      <c r="AJ17" s="17">
        <f t="shared" si="8"/>
        <v>3.8764516129032263</v>
      </c>
      <c r="AK17" s="17">
        <f t="shared" si="9"/>
        <v>70.61145161290322</v>
      </c>
      <c r="AL17" s="2"/>
      <c r="AM17" s="18" t="str">
        <f t="shared" si="10"/>
        <v>C</v>
      </c>
      <c r="AN17" s="2"/>
    </row>
    <row r="18" spans="1:40" ht="12.75">
      <c r="A18" s="1">
        <v>151944781</v>
      </c>
      <c r="B18" s="7">
        <v>4781</v>
      </c>
      <c r="C18" t="s">
        <v>100</v>
      </c>
      <c r="D18" t="s">
        <v>101</v>
      </c>
      <c r="E18" s="2"/>
      <c r="F18" s="5">
        <v>0</v>
      </c>
      <c r="G18" s="5">
        <v>0</v>
      </c>
      <c r="H18" s="5">
        <v>0</v>
      </c>
      <c r="I18" s="5">
        <v>0</v>
      </c>
      <c r="J18" s="19">
        <v>0</v>
      </c>
      <c r="K18" s="21">
        <f t="shared" si="0"/>
        <v>0</v>
      </c>
      <c r="L18" s="2"/>
      <c r="M18" s="3">
        <v>0</v>
      </c>
      <c r="N18" s="3">
        <v>17</v>
      </c>
      <c r="O18" s="13">
        <v>8</v>
      </c>
      <c r="P18" s="11">
        <f t="shared" si="1"/>
        <v>17</v>
      </c>
      <c r="Q18" s="11">
        <f t="shared" si="2"/>
        <v>0</v>
      </c>
      <c r="R18" s="11">
        <f t="shared" si="3"/>
        <v>8</v>
      </c>
      <c r="S18" s="2"/>
      <c r="T18" s="13">
        <v>0</v>
      </c>
      <c r="U18" s="13">
        <v>0</v>
      </c>
      <c r="V18" s="13">
        <v>0</v>
      </c>
      <c r="W18" s="13">
        <v>0</v>
      </c>
      <c r="X18" s="14">
        <f t="shared" si="4"/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14">
        <f t="shared" si="5"/>
        <v>0</v>
      </c>
      <c r="AF18" s="11">
        <v>0</v>
      </c>
      <c r="AG18" s="2"/>
      <c r="AH18" s="17">
        <f t="shared" si="6"/>
        <v>6.59</v>
      </c>
      <c r="AI18" s="17">
        <f t="shared" si="7"/>
        <v>0</v>
      </c>
      <c r="AJ18" s="17">
        <f t="shared" si="8"/>
        <v>0</v>
      </c>
      <c r="AK18" s="17">
        <f t="shared" si="9"/>
        <v>6.59</v>
      </c>
      <c r="AL18" s="2"/>
      <c r="AM18" s="18" t="str">
        <f t="shared" si="10"/>
        <v>F</v>
      </c>
      <c r="AN18" s="2"/>
    </row>
    <row r="19" spans="1:40" ht="12.75">
      <c r="A19" s="1">
        <v>244717644</v>
      </c>
      <c r="B19" s="7">
        <v>7644</v>
      </c>
      <c r="C19" t="s">
        <v>19</v>
      </c>
      <c r="D19" t="s">
        <v>20</v>
      </c>
      <c r="E19" s="2"/>
      <c r="F19" s="5">
        <v>80</v>
      </c>
      <c r="G19" s="5">
        <v>63.33333333333333</v>
      </c>
      <c r="H19" s="5">
        <v>41.935483870967744</v>
      </c>
      <c r="I19" s="5">
        <v>65</v>
      </c>
      <c r="J19" s="19">
        <v>100</v>
      </c>
      <c r="K19" s="21">
        <f t="shared" si="0"/>
        <v>70.05376344086021</v>
      </c>
      <c r="L19" s="2"/>
      <c r="M19" s="3">
        <v>59</v>
      </c>
      <c r="N19" s="3">
        <v>69</v>
      </c>
      <c r="O19" s="13">
        <v>55</v>
      </c>
      <c r="P19" s="11">
        <f t="shared" si="1"/>
        <v>69</v>
      </c>
      <c r="Q19" s="11">
        <f t="shared" si="2"/>
        <v>55</v>
      </c>
      <c r="R19" s="11">
        <f t="shared" si="3"/>
        <v>59</v>
      </c>
      <c r="S19" s="2"/>
      <c r="T19" s="13">
        <v>70</v>
      </c>
      <c r="U19" s="13">
        <v>70</v>
      </c>
      <c r="V19" s="13">
        <v>70</v>
      </c>
      <c r="W19" s="13">
        <v>80</v>
      </c>
      <c r="X19" s="14">
        <f t="shared" si="4"/>
        <v>72.5</v>
      </c>
      <c r="Y19" s="13">
        <v>91</v>
      </c>
      <c r="Z19" s="13">
        <v>91</v>
      </c>
      <c r="AA19" s="13">
        <v>91</v>
      </c>
      <c r="AB19" s="13">
        <v>91</v>
      </c>
      <c r="AC19" s="13">
        <v>91</v>
      </c>
      <c r="AD19" s="13">
        <v>100</v>
      </c>
      <c r="AE19" s="14">
        <f t="shared" si="5"/>
        <v>92.5</v>
      </c>
      <c r="AF19" s="11">
        <v>100</v>
      </c>
      <c r="AG19" s="2"/>
      <c r="AH19" s="17">
        <f t="shared" si="6"/>
        <v>46.03</v>
      </c>
      <c r="AI19" s="17">
        <f t="shared" si="7"/>
        <v>18.075</v>
      </c>
      <c r="AJ19" s="17">
        <f t="shared" si="8"/>
        <v>3.5026881720430105</v>
      </c>
      <c r="AK19" s="17">
        <f t="shared" si="9"/>
        <v>67.60768817204301</v>
      </c>
      <c r="AL19" s="2"/>
      <c r="AM19" s="18" t="str">
        <f t="shared" si="10"/>
        <v>C</v>
      </c>
      <c r="AN19" s="2"/>
    </row>
    <row r="20" spans="1:40" ht="12.75">
      <c r="A20" s="1">
        <v>15625315</v>
      </c>
      <c r="B20" s="7">
        <v>5315</v>
      </c>
      <c r="C20" t="s">
        <v>21</v>
      </c>
      <c r="D20" t="s">
        <v>22</v>
      </c>
      <c r="E20" s="2"/>
      <c r="F20" s="5">
        <v>0</v>
      </c>
      <c r="G20" s="5">
        <v>40</v>
      </c>
      <c r="H20" s="5">
        <v>0</v>
      </c>
      <c r="I20" s="5">
        <v>0</v>
      </c>
      <c r="J20" s="19">
        <v>100</v>
      </c>
      <c r="K20" s="21">
        <f t="shared" si="0"/>
        <v>28</v>
      </c>
      <c r="L20" s="2"/>
      <c r="M20" s="3">
        <v>92</v>
      </c>
      <c r="N20" s="3">
        <v>82</v>
      </c>
      <c r="O20" s="13">
        <v>60</v>
      </c>
      <c r="P20" s="11">
        <f t="shared" si="1"/>
        <v>92</v>
      </c>
      <c r="Q20" s="11">
        <f t="shared" si="2"/>
        <v>60</v>
      </c>
      <c r="R20" s="11">
        <f t="shared" si="3"/>
        <v>82</v>
      </c>
      <c r="S20" s="2"/>
      <c r="T20" s="13">
        <v>70</v>
      </c>
      <c r="U20" s="13">
        <v>70</v>
      </c>
      <c r="V20" s="13">
        <v>90</v>
      </c>
      <c r="W20" s="13">
        <v>90</v>
      </c>
      <c r="X20" s="14">
        <f t="shared" si="4"/>
        <v>80</v>
      </c>
      <c r="Y20" s="13">
        <v>100</v>
      </c>
      <c r="Z20" s="13">
        <v>100</v>
      </c>
      <c r="AA20" s="13">
        <v>100</v>
      </c>
      <c r="AB20" s="13">
        <v>100</v>
      </c>
      <c r="AC20" s="13">
        <v>100</v>
      </c>
      <c r="AD20" s="13">
        <v>100</v>
      </c>
      <c r="AE20" s="14">
        <f t="shared" si="5"/>
        <v>100</v>
      </c>
      <c r="AF20" s="11">
        <v>85</v>
      </c>
      <c r="AG20" s="2"/>
      <c r="AH20" s="17">
        <f t="shared" si="6"/>
        <v>59.14</v>
      </c>
      <c r="AI20" s="17">
        <f t="shared" si="7"/>
        <v>18.45</v>
      </c>
      <c r="AJ20" s="17">
        <f t="shared" si="8"/>
        <v>1.4000000000000001</v>
      </c>
      <c r="AK20" s="17">
        <f t="shared" si="9"/>
        <v>78.99000000000001</v>
      </c>
      <c r="AL20" s="2"/>
      <c r="AM20" s="18" t="str">
        <f t="shared" si="10"/>
        <v>B</v>
      </c>
      <c r="AN20" s="2"/>
    </row>
    <row r="21" spans="1:40" ht="12.75">
      <c r="A21" s="1">
        <v>600123732</v>
      </c>
      <c r="B21" s="7">
        <v>3732</v>
      </c>
      <c r="C21" t="s">
        <v>23</v>
      </c>
      <c r="D21" t="s">
        <v>24</v>
      </c>
      <c r="E21" s="2"/>
      <c r="F21" s="5">
        <v>86.66666666666667</v>
      </c>
      <c r="G21" s="5">
        <v>73.33333333333333</v>
      </c>
      <c r="H21" s="5">
        <v>61.29032258064516</v>
      </c>
      <c r="I21" s="5">
        <v>65</v>
      </c>
      <c r="J21" s="19">
        <v>100</v>
      </c>
      <c r="K21" s="21">
        <f t="shared" si="0"/>
        <v>77.25806451612902</v>
      </c>
      <c r="L21" s="2"/>
      <c r="M21" s="3">
        <v>78</v>
      </c>
      <c r="N21" s="3">
        <v>95</v>
      </c>
      <c r="O21" s="13">
        <v>70</v>
      </c>
      <c r="P21" s="11">
        <f t="shared" si="1"/>
        <v>95</v>
      </c>
      <c r="Q21" s="11">
        <f t="shared" si="2"/>
        <v>70</v>
      </c>
      <c r="R21" s="11">
        <f t="shared" si="3"/>
        <v>78</v>
      </c>
      <c r="S21" s="2"/>
      <c r="T21" s="13">
        <v>90</v>
      </c>
      <c r="U21" s="13">
        <v>90</v>
      </c>
      <c r="V21" s="13">
        <v>100</v>
      </c>
      <c r="W21" s="13">
        <v>90</v>
      </c>
      <c r="X21" s="14">
        <f t="shared" si="4"/>
        <v>92.5</v>
      </c>
      <c r="Y21" s="13">
        <v>100</v>
      </c>
      <c r="Z21" s="13">
        <v>100</v>
      </c>
      <c r="AA21" s="13">
        <v>91</v>
      </c>
      <c r="AB21" s="13">
        <v>100</v>
      </c>
      <c r="AC21" s="13">
        <v>100</v>
      </c>
      <c r="AD21" s="13">
        <v>100</v>
      </c>
      <c r="AE21" s="14">
        <f t="shared" si="5"/>
        <v>98.5</v>
      </c>
      <c r="AF21" s="11">
        <v>100</v>
      </c>
      <c r="AG21" s="2"/>
      <c r="AH21" s="17">
        <f t="shared" si="6"/>
        <v>61.25</v>
      </c>
      <c r="AI21" s="17">
        <f t="shared" si="7"/>
        <v>19.535000000000004</v>
      </c>
      <c r="AJ21" s="17">
        <f t="shared" si="8"/>
        <v>3.8629032258064515</v>
      </c>
      <c r="AK21" s="17">
        <f t="shared" si="9"/>
        <v>84.64790322580644</v>
      </c>
      <c r="AL21" s="2"/>
      <c r="AM21" s="18" t="str">
        <f t="shared" si="10"/>
        <v>B</v>
      </c>
      <c r="AN21" s="2"/>
    </row>
    <row r="22" spans="1:40" ht="12.75">
      <c r="A22" s="1">
        <v>11645661</v>
      </c>
      <c r="B22" s="7">
        <v>5661</v>
      </c>
      <c r="C22" t="s">
        <v>25</v>
      </c>
      <c r="D22" t="s">
        <v>26</v>
      </c>
      <c r="E22" s="2"/>
      <c r="F22" s="5">
        <v>0</v>
      </c>
      <c r="G22" s="5">
        <v>0</v>
      </c>
      <c r="H22" s="5">
        <v>0</v>
      </c>
      <c r="I22" s="5">
        <v>0</v>
      </c>
      <c r="J22" s="19">
        <v>0</v>
      </c>
      <c r="K22" s="21">
        <f t="shared" si="0"/>
        <v>0</v>
      </c>
      <c r="L22" s="2"/>
      <c r="M22" s="3">
        <v>0</v>
      </c>
      <c r="N22" s="3">
        <v>0</v>
      </c>
      <c r="O22" s="13">
        <v>0</v>
      </c>
      <c r="P22" s="11">
        <f t="shared" si="1"/>
        <v>0</v>
      </c>
      <c r="Q22" s="11">
        <f t="shared" si="2"/>
        <v>0</v>
      </c>
      <c r="R22" s="11">
        <f t="shared" si="3"/>
        <v>0</v>
      </c>
      <c r="S22" s="2"/>
      <c r="T22" s="13">
        <v>0</v>
      </c>
      <c r="U22" s="13">
        <v>0</v>
      </c>
      <c r="V22" s="13">
        <v>0</v>
      </c>
      <c r="W22" s="13">
        <v>0</v>
      </c>
      <c r="X22" s="14">
        <f t="shared" si="4"/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4">
        <f t="shared" si="5"/>
        <v>0</v>
      </c>
      <c r="AF22" s="11">
        <v>0</v>
      </c>
      <c r="AG22" s="2"/>
      <c r="AH22" s="17">
        <f t="shared" si="6"/>
        <v>0</v>
      </c>
      <c r="AI22" s="17">
        <f t="shared" si="7"/>
        <v>0</v>
      </c>
      <c r="AJ22" s="17">
        <f t="shared" si="8"/>
        <v>0</v>
      </c>
      <c r="AK22" s="17">
        <f t="shared" si="9"/>
        <v>0</v>
      </c>
      <c r="AL22" s="2"/>
      <c r="AM22" s="18" t="str">
        <f t="shared" si="10"/>
        <v>F</v>
      </c>
      <c r="AN22" s="2"/>
    </row>
    <row r="23" spans="1:40" ht="12.75">
      <c r="A23" s="1">
        <v>28683850</v>
      </c>
      <c r="B23" s="7">
        <v>3850</v>
      </c>
      <c r="C23" t="s">
        <v>27</v>
      </c>
      <c r="D23" t="s">
        <v>28</v>
      </c>
      <c r="E23" s="2"/>
      <c r="F23" s="5">
        <v>53.333333333333336</v>
      </c>
      <c r="G23" s="5">
        <v>40</v>
      </c>
      <c r="H23" s="5">
        <v>41.935483870967744</v>
      </c>
      <c r="I23" s="5">
        <v>56</v>
      </c>
      <c r="J23" s="19">
        <v>100</v>
      </c>
      <c r="K23" s="21">
        <f t="shared" si="0"/>
        <v>58.25376344086021</v>
      </c>
      <c r="L23" s="2"/>
      <c r="M23" s="3">
        <v>78</v>
      </c>
      <c r="N23" s="3">
        <v>74</v>
      </c>
      <c r="O23" s="13">
        <v>43</v>
      </c>
      <c r="P23" s="11">
        <f t="shared" si="1"/>
        <v>78</v>
      </c>
      <c r="Q23" s="11">
        <f t="shared" si="2"/>
        <v>43</v>
      </c>
      <c r="R23" s="11">
        <f t="shared" si="3"/>
        <v>74</v>
      </c>
      <c r="S23" s="2"/>
      <c r="T23" s="13">
        <v>80</v>
      </c>
      <c r="U23" s="13">
        <v>90</v>
      </c>
      <c r="V23" s="13">
        <v>80</v>
      </c>
      <c r="W23" s="13">
        <v>100</v>
      </c>
      <c r="X23" s="14">
        <f t="shared" si="4"/>
        <v>87.5</v>
      </c>
      <c r="Y23" s="13">
        <v>100</v>
      </c>
      <c r="Z23" s="13">
        <v>100</v>
      </c>
      <c r="AA23" s="13">
        <v>100</v>
      </c>
      <c r="AB23" s="13">
        <v>100</v>
      </c>
      <c r="AC23" s="13">
        <v>100</v>
      </c>
      <c r="AD23" s="13">
        <v>100</v>
      </c>
      <c r="AE23" s="14">
        <f t="shared" si="5"/>
        <v>100</v>
      </c>
      <c r="AF23" s="11">
        <v>74</v>
      </c>
      <c r="AG23" s="2"/>
      <c r="AH23" s="17">
        <f t="shared" si="6"/>
        <v>49.45</v>
      </c>
      <c r="AI23" s="17">
        <f t="shared" si="7"/>
        <v>18.2</v>
      </c>
      <c r="AJ23" s="17">
        <f t="shared" si="8"/>
        <v>2.9126881720430107</v>
      </c>
      <c r="AK23" s="17">
        <f t="shared" si="9"/>
        <v>70.56268817204301</v>
      </c>
      <c r="AL23" s="2"/>
      <c r="AM23" s="18" t="str">
        <f t="shared" si="10"/>
        <v>C</v>
      </c>
      <c r="AN23" s="2"/>
    </row>
    <row r="24" spans="1:40" ht="12.75">
      <c r="A24" s="1">
        <v>452694217</v>
      </c>
      <c r="B24" s="7">
        <v>4217</v>
      </c>
      <c r="C24" t="s">
        <v>29</v>
      </c>
      <c r="D24" t="s">
        <v>30</v>
      </c>
      <c r="E24" s="2"/>
      <c r="F24" s="5">
        <v>100</v>
      </c>
      <c r="G24" s="5">
        <v>0</v>
      </c>
      <c r="H24" s="5">
        <v>100</v>
      </c>
      <c r="I24" s="5">
        <v>82</v>
      </c>
      <c r="J24" s="19">
        <v>100</v>
      </c>
      <c r="K24" s="21">
        <f t="shared" si="0"/>
        <v>76.4</v>
      </c>
      <c r="L24" s="2"/>
      <c r="M24" s="3">
        <v>96</v>
      </c>
      <c r="N24" s="3">
        <v>100</v>
      </c>
      <c r="O24" s="13">
        <v>93</v>
      </c>
      <c r="P24" s="11">
        <f t="shared" si="1"/>
        <v>100</v>
      </c>
      <c r="Q24" s="11">
        <f t="shared" si="2"/>
        <v>93</v>
      </c>
      <c r="R24" s="11">
        <f t="shared" si="3"/>
        <v>96</v>
      </c>
      <c r="S24" s="2"/>
      <c r="T24" s="13">
        <v>100</v>
      </c>
      <c r="U24" s="13">
        <v>90</v>
      </c>
      <c r="V24" s="13">
        <v>90</v>
      </c>
      <c r="W24" s="13">
        <v>90</v>
      </c>
      <c r="X24" s="14">
        <f t="shared" si="4"/>
        <v>92.5</v>
      </c>
      <c r="Y24" s="13">
        <v>100</v>
      </c>
      <c r="Z24" s="13">
        <v>100</v>
      </c>
      <c r="AA24" s="13">
        <v>100</v>
      </c>
      <c r="AB24" s="13">
        <v>100</v>
      </c>
      <c r="AC24" s="13">
        <v>100</v>
      </c>
      <c r="AD24" s="13">
        <v>100</v>
      </c>
      <c r="AE24" s="14">
        <f t="shared" si="5"/>
        <v>100</v>
      </c>
      <c r="AF24" s="11">
        <v>100</v>
      </c>
      <c r="AG24" s="2"/>
      <c r="AH24" s="17">
        <f t="shared" si="6"/>
        <v>72.39</v>
      </c>
      <c r="AI24" s="17">
        <f t="shared" si="7"/>
        <v>19.7</v>
      </c>
      <c r="AJ24" s="17">
        <f t="shared" si="8"/>
        <v>3.8200000000000003</v>
      </c>
      <c r="AK24" s="17">
        <f t="shared" si="9"/>
        <v>95.91</v>
      </c>
      <c r="AL24" s="2"/>
      <c r="AM24" s="18" t="str">
        <f t="shared" si="10"/>
        <v>A</v>
      </c>
      <c r="AN24" s="2"/>
    </row>
    <row r="25" spans="1:40" ht="12.75">
      <c r="A25" s="1">
        <v>31687883</v>
      </c>
      <c r="B25" s="7">
        <v>7883</v>
      </c>
      <c r="C25" t="s">
        <v>31</v>
      </c>
      <c r="D25" t="s">
        <v>32</v>
      </c>
      <c r="E25" s="2"/>
      <c r="F25" s="5">
        <v>100</v>
      </c>
      <c r="G25" s="5">
        <v>100</v>
      </c>
      <c r="H25" s="5">
        <v>100</v>
      </c>
      <c r="I25" s="5">
        <v>100</v>
      </c>
      <c r="J25" s="19">
        <v>100</v>
      </c>
      <c r="K25" s="21">
        <f t="shared" si="0"/>
        <v>100</v>
      </c>
      <c r="L25" s="2"/>
      <c r="M25" s="3">
        <v>91</v>
      </c>
      <c r="N25" s="3">
        <v>97</v>
      </c>
      <c r="O25" s="13">
        <v>81</v>
      </c>
      <c r="P25" s="11">
        <f t="shared" si="1"/>
        <v>97</v>
      </c>
      <c r="Q25" s="11">
        <f t="shared" si="2"/>
        <v>81</v>
      </c>
      <c r="R25" s="11">
        <f t="shared" si="3"/>
        <v>91</v>
      </c>
      <c r="S25" s="2"/>
      <c r="T25" s="13">
        <v>90</v>
      </c>
      <c r="U25" s="13">
        <v>100</v>
      </c>
      <c r="V25" s="13">
        <v>90</v>
      </c>
      <c r="W25" s="13">
        <v>100</v>
      </c>
      <c r="X25" s="14">
        <f t="shared" si="4"/>
        <v>95</v>
      </c>
      <c r="Y25" s="13">
        <v>100</v>
      </c>
      <c r="Z25" s="13">
        <v>100</v>
      </c>
      <c r="AA25" s="13">
        <v>91</v>
      </c>
      <c r="AB25" s="13">
        <v>100</v>
      </c>
      <c r="AC25" s="13">
        <v>100</v>
      </c>
      <c r="AD25" s="13">
        <v>100</v>
      </c>
      <c r="AE25" s="14">
        <f t="shared" si="5"/>
        <v>98.5</v>
      </c>
      <c r="AF25" s="11">
        <v>100</v>
      </c>
      <c r="AG25" s="2"/>
      <c r="AH25" s="17">
        <f t="shared" si="6"/>
        <v>67.57000000000001</v>
      </c>
      <c r="AI25" s="17">
        <f t="shared" si="7"/>
        <v>19.635</v>
      </c>
      <c r="AJ25" s="17">
        <f t="shared" si="8"/>
        <v>5</v>
      </c>
      <c r="AK25" s="17">
        <f t="shared" si="9"/>
        <v>92.20500000000001</v>
      </c>
      <c r="AL25" s="2"/>
      <c r="AM25" s="18" t="str">
        <f t="shared" si="10"/>
        <v>A</v>
      </c>
      <c r="AN25" s="2"/>
    </row>
    <row r="26" spans="1:40" ht="12.75">
      <c r="A26" s="1">
        <v>999117455</v>
      </c>
      <c r="B26" s="7">
        <v>7455</v>
      </c>
      <c r="C26" t="s">
        <v>33</v>
      </c>
      <c r="D26" t="s">
        <v>34</v>
      </c>
      <c r="E26" s="2"/>
      <c r="F26" s="5">
        <v>93.33333333333334</v>
      </c>
      <c r="G26" s="5">
        <v>100</v>
      </c>
      <c r="H26" s="5">
        <v>100</v>
      </c>
      <c r="I26" s="5">
        <v>100</v>
      </c>
      <c r="J26" s="19">
        <v>100</v>
      </c>
      <c r="K26" s="21">
        <f t="shared" si="0"/>
        <v>98.66666666666667</v>
      </c>
      <c r="L26" s="2"/>
      <c r="M26" s="3">
        <v>100</v>
      </c>
      <c r="N26" s="3">
        <v>100</v>
      </c>
      <c r="O26" s="13">
        <v>97</v>
      </c>
      <c r="P26" s="11">
        <f t="shared" si="1"/>
        <v>100</v>
      </c>
      <c r="Q26" s="11">
        <f t="shared" si="2"/>
        <v>97</v>
      </c>
      <c r="R26" s="11">
        <f t="shared" si="3"/>
        <v>100</v>
      </c>
      <c r="S26" s="2"/>
      <c r="T26" s="13">
        <v>80</v>
      </c>
      <c r="U26" s="13">
        <v>100</v>
      </c>
      <c r="V26" s="13">
        <v>100</v>
      </c>
      <c r="W26" s="13">
        <v>90</v>
      </c>
      <c r="X26" s="14">
        <f t="shared" si="4"/>
        <v>92.5</v>
      </c>
      <c r="Y26" s="13">
        <v>100</v>
      </c>
      <c r="Z26" s="13">
        <v>100</v>
      </c>
      <c r="AA26" s="13">
        <v>100</v>
      </c>
      <c r="AB26" s="13">
        <v>100</v>
      </c>
      <c r="AC26" s="13">
        <v>91</v>
      </c>
      <c r="AD26" s="13">
        <v>100</v>
      </c>
      <c r="AE26" s="14">
        <f t="shared" si="5"/>
        <v>98.5</v>
      </c>
      <c r="AF26" s="11">
        <v>100</v>
      </c>
      <c r="AG26" s="2"/>
      <c r="AH26" s="17">
        <f t="shared" si="6"/>
        <v>74.31</v>
      </c>
      <c r="AI26" s="17">
        <f t="shared" si="7"/>
        <v>19.535000000000004</v>
      </c>
      <c r="AJ26" s="17">
        <f t="shared" si="8"/>
        <v>4.933333333333334</v>
      </c>
      <c r="AK26" s="17">
        <f t="shared" si="9"/>
        <v>98.77833333333334</v>
      </c>
      <c r="AL26" s="2"/>
      <c r="AM26" s="18" t="str">
        <f t="shared" si="10"/>
        <v>A</v>
      </c>
      <c r="AN26" s="2"/>
    </row>
    <row r="27" spans="1:40" ht="12.75">
      <c r="A27" s="1">
        <v>10685367</v>
      </c>
      <c r="B27" s="7">
        <v>5367</v>
      </c>
      <c r="C27" t="s">
        <v>35</v>
      </c>
      <c r="D27" t="s">
        <v>36</v>
      </c>
      <c r="E27" s="2"/>
      <c r="F27" s="5">
        <v>0</v>
      </c>
      <c r="G27" s="5">
        <v>0</v>
      </c>
      <c r="H27" s="5">
        <v>32.25806451612903</v>
      </c>
      <c r="I27" s="5">
        <v>29</v>
      </c>
      <c r="J27" s="19">
        <v>100</v>
      </c>
      <c r="K27" s="21">
        <f t="shared" si="0"/>
        <v>32.251612903225805</v>
      </c>
      <c r="L27" s="2"/>
      <c r="M27" s="3">
        <v>43</v>
      </c>
      <c r="N27" s="3">
        <v>77</v>
      </c>
      <c r="O27" s="13">
        <v>52</v>
      </c>
      <c r="P27" s="11">
        <f t="shared" si="1"/>
        <v>77</v>
      </c>
      <c r="Q27" s="11">
        <f t="shared" si="2"/>
        <v>43</v>
      </c>
      <c r="R27" s="11">
        <f t="shared" si="3"/>
        <v>52</v>
      </c>
      <c r="S27" s="2"/>
      <c r="T27" s="13">
        <v>80</v>
      </c>
      <c r="U27" s="13">
        <v>80</v>
      </c>
      <c r="V27" s="13">
        <v>90</v>
      </c>
      <c r="W27" s="13">
        <v>100</v>
      </c>
      <c r="X27" s="14">
        <f t="shared" si="4"/>
        <v>87.5</v>
      </c>
      <c r="Y27" s="13">
        <v>91</v>
      </c>
      <c r="Z27" s="13">
        <v>91</v>
      </c>
      <c r="AA27" s="13">
        <v>91</v>
      </c>
      <c r="AB27" s="13">
        <v>100</v>
      </c>
      <c r="AC27" s="13">
        <v>91</v>
      </c>
      <c r="AD27" s="13">
        <v>86</v>
      </c>
      <c r="AE27" s="14">
        <f t="shared" si="5"/>
        <v>91.66666666666667</v>
      </c>
      <c r="AF27" s="11">
        <v>30</v>
      </c>
      <c r="AG27" s="2"/>
      <c r="AH27" s="17">
        <f t="shared" si="6"/>
        <v>43.68000000000001</v>
      </c>
      <c r="AI27" s="17">
        <f t="shared" si="7"/>
        <v>15.083333333333334</v>
      </c>
      <c r="AJ27" s="17">
        <f t="shared" si="8"/>
        <v>1.6125806451612903</v>
      </c>
      <c r="AK27" s="17">
        <f t="shared" si="9"/>
        <v>60.37591397849463</v>
      </c>
      <c r="AL27" s="2"/>
      <c r="AM27" s="18" t="str">
        <f t="shared" si="10"/>
        <v>CD</v>
      </c>
      <c r="AN27" s="2"/>
    </row>
    <row r="28" spans="1:40" ht="12.75">
      <c r="A28" s="1">
        <v>3960108</v>
      </c>
      <c r="B28" s="7">
        <v>108</v>
      </c>
      <c r="C28" t="s">
        <v>37</v>
      </c>
      <c r="D28" t="s">
        <v>38</v>
      </c>
      <c r="E28" s="2"/>
      <c r="F28" s="5">
        <v>40</v>
      </c>
      <c r="G28" s="5">
        <v>33.33333333333333</v>
      </c>
      <c r="H28" s="5">
        <v>32.25806451612903</v>
      </c>
      <c r="I28" s="5">
        <v>29</v>
      </c>
      <c r="J28" s="19">
        <v>100</v>
      </c>
      <c r="K28" s="21">
        <f t="shared" si="0"/>
        <v>46.918279569892476</v>
      </c>
      <c r="L28" s="2"/>
      <c r="M28" s="3">
        <v>52</v>
      </c>
      <c r="N28" s="3">
        <v>28</v>
      </c>
      <c r="O28" s="13">
        <v>11</v>
      </c>
      <c r="P28" s="11">
        <f t="shared" si="1"/>
        <v>52</v>
      </c>
      <c r="Q28" s="11">
        <f t="shared" si="2"/>
        <v>11</v>
      </c>
      <c r="R28" s="11">
        <f t="shared" si="3"/>
        <v>28</v>
      </c>
      <c r="S28" s="2"/>
      <c r="T28" s="13">
        <v>80</v>
      </c>
      <c r="U28" s="13">
        <v>80</v>
      </c>
      <c r="V28" s="13">
        <v>80</v>
      </c>
      <c r="W28" s="13">
        <v>100</v>
      </c>
      <c r="X28" s="14">
        <f t="shared" si="4"/>
        <v>85</v>
      </c>
      <c r="Y28" s="13">
        <v>91</v>
      </c>
      <c r="Z28" s="13">
        <v>86</v>
      </c>
      <c r="AA28" s="13">
        <v>86</v>
      </c>
      <c r="AB28" s="13">
        <v>100</v>
      </c>
      <c r="AC28" s="13">
        <v>91</v>
      </c>
      <c r="AD28" s="13">
        <v>91</v>
      </c>
      <c r="AE28" s="14">
        <f t="shared" si="5"/>
        <v>90.83333333333333</v>
      </c>
      <c r="AF28" s="11">
        <v>96</v>
      </c>
      <c r="AG28" s="2"/>
      <c r="AH28" s="17">
        <f t="shared" si="6"/>
        <v>23.57</v>
      </c>
      <c r="AI28" s="17">
        <f t="shared" si="7"/>
        <v>18.19166666666667</v>
      </c>
      <c r="AJ28" s="17">
        <f t="shared" si="8"/>
        <v>2.345913978494624</v>
      </c>
      <c r="AK28" s="17">
        <f t="shared" si="9"/>
        <v>44.10758064516129</v>
      </c>
      <c r="AL28" s="2"/>
      <c r="AM28" s="18" t="str">
        <f t="shared" si="10"/>
        <v>F</v>
      </c>
      <c r="AN28" s="2"/>
    </row>
    <row r="29" spans="1:40" ht="12.75">
      <c r="A29" s="1">
        <v>26606339</v>
      </c>
      <c r="B29" s="7">
        <v>6339</v>
      </c>
      <c r="C29" t="s">
        <v>39</v>
      </c>
      <c r="D29" t="s">
        <v>40</v>
      </c>
      <c r="E29" s="2"/>
      <c r="F29" s="5">
        <v>0</v>
      </c>
      <c r="G29" s="5">
        <v>50</v>
      </c>
      <c r="H29" s="5">
        <v>32.25806451612903</v>
      </c>
      <c r="I29" s="5">
        <v>29</v>
      </c>
      <c r="J29" s="19">
        <v>80</v>
      </c>
      <c r="K29" s="21">
        <f t="shared" si="0"/>
        <v>38.251612903225805</v>
      </c>
      <c r="L29" s="2"/>
      <c r="M29" s="3">
        <v>54</v>
      </c>
      <c r="N29" s="3">
        <v>60</v>
      </c>
      <c r="O29" s="13">
        <v>39</v>
      </c>
      <c r="P29" s="11">
        <f t="shared" si="1"/>
        <v>60</v>
      </c>
      <c r="Q29" s="11">
        <f t="shared" si="2"/>
        <v>39</v>
      </c>
      <c r="R29" s="11">
        <f t="shared" si="3"/>
        <v>54</v>
      </c>
      <c r="S29" s="2"/>
      <c r="T29" s="13">
        <v>90</v>
      </c>
      <c r="U29" s="13">
        <v>100</v>
      </c>
      <c r="V29" s="13">
        <v>80</v>
      </c>
      <c r="W29" s="13">
        <v>100</v>
      </c>
      <c r="X29" s="14">
        <f t="shared" si="4"/>
        <v>92.5</v>
      </c>
      <c r="Y29" s="13">
        <v>100</v>
      </c>
      <c r="Z29" s="13">
        <v>86</v>
      </c>
      <c r="AA29" s="13">
        <v>91</v>
      </c>
      <c r="AB29" s="13">
        <v>100</v>
      </c>
      <c r="AC29" s="13">
        <v>91</v>
      </c>
      <c r="AD29" s="13">
        <v>86</v>
      </c>
      <c r="AE29" s="14">
        <f t="shared" si="5"/>
        <v>92.33333333333333</v>
      </c>
      <c r="AF29" s="11">
        <v>22</v>
      </c>
      <c r="AG29" s="2"/>
      <c r="AH29" s="17">
        <f t="shared" si="6"/>
        <v>38.67</v>
      </c>
      <c r="AI29" s="17">
        <f t="shared" si="7"/>
        <v>14.956666666666667</v>
      </c>
      <c r="AJ29" s="17">
        <f t="shared" si="8"/>
        <v>1.9125806451612903</v>
      </c>
      <c r="AK29" s="17">
        <f t="shared" si="9"/>
        <v>55.53924731182796</v>
      </c>
      <c r="AL29" s="2"/>
      <c r="AM29" s="18" t="s">
        <v>128</v>
      </c>
      <c r="AN29" s="2"/>
    </row>
    <row r="30" spans="1:40" ht="12.75">
      <c r="A30" s="1">
        <v>234257149</v>
      </c>
      <c r="B30" s="7">
        <v>7149</v>
      </c>
      <c r="C30" t="s">
        <v>41</v>
      </c>
      <c r="D30" t="s">
        <v>30</v>
      </c>
      <c r="E30" s="2"/>
      <c r="F30" s="5">
        <v>96.66666666666667</v>
      </c>
      <c r="G30" s="5">
        <v>0</v>
      </c>
      <c r="H30" s="5">
        <v>70.96774193548387</v>
      </c>
      <c r="I30" s="5">
        <v>82</v>
      </c>
      <c r="J30" s="19">
        <v>100</v>
      </c>
      <c r="K30" s="21">
        <f t="shared" si="0"/>
        <v>69.9268817204301</v>
      </c>
      <c r="L30" s="2"/>
      <c r="M30" s="3">
        <v>68</v>
      </c>
      <c r="N30" s="3">
        <v>85</v>
      </c>
      <c r="O30" s="13">
        <v>66</v>
      </c>
      <c r="P30" s="11">
        <f t="shared" si="1"/>
        <v>85</v>
      </c>
      <c r="Q30" s="11">
        <f t="shared" si="2"/>
        <v>66</v>
      </c>
      <c r="R30" s="11">
        <f t="shared" si="3"/>
        <v>68</v>
      </c>
      <c r="S30" s="2"/>
      <c r="T30" s="13">
        <v>100</v>
      </c>
      <c r="U30" s="13">
        <v>80</v>
      </c>
      <c r="V30" s="13">
        <v>90</v>
      </c>
      <c r="W30" s="13">
        <v>90</v>
      </c>
      <c r="X30" s="14">
        <f t="shared" si="4"/>
        <v>90</v>
      </c>
      <c r="Y30" s="13">
        <v>100</v>
      </c>
      <c r="Z30" s="13">
        <v>100</v>
      </c>
      <c r="AA30" s="13">
        <v>86</v>
      </c>
      <c r="AB30" s="13">
        <v>100</v>
      </c>
      <c r="AC30" s="13">
        <v>100</v>
      </c>
      <c r="AD30" s="13">
        <v>100</v>
      </c>
      <c r="AE30" s="14">
        <f t="shared" si="5"/>
        <v>97.66666666666667</v>
      </c>
      <c r="AF30" s="11">
        <v>100</v>
      </c>
      <c r="AG30" s="2"/>
      <c r="AH30" s="17">
        <f t="shared" si="6"/>
        <v>55.13</v>
      </c>
      <c r="AI30" s="17">
        <f t="shared" si="7"/>
        <v>19.343333333333334</v>
      </c>
      <c r="AJ30" s="17">
        <f t="shared" si="8"/>
        <v>3.496344086021505</v>
      </c>
      <c r="AK30" s="17">
        <f t="shared" si="9"/>
        <v>77.96967741935484</v>
      </c>
      <c r="AL30" s="2"/>
      <c r="AM30" s="18" t="str">
        <f t="shared" si="10"/>
        <v>B</v>
      </c>
      <c r="AN30" s="2"/>
    </row>
    <row r="31" spans="1:40" ht="12.75">
      <c r="A31" s="1">
        <v>115681428</v>
      </c>
      <c r="B31" s="7">
        <v>1428</v>
      </c>
      <c r="C31" t="s">
        <v>42</v>
      </c>
      <c r="D31" t="s">
        <v>18</v>
      </c>
      <c r="E31" s="2"/>
      <c r="F31" s="5">
        <v>100</v>
      </c>
      <c r="G31" s="5">
        <v>100</v>
      </c>
      <c r="H31" s="5">
        <v>70.96774193548387</v>
      </c>
      <c r="I31" s="5">
        <v>91</v>
      </c>
      <c r="J31" s="19">
        <v>100</v>
      </c>
      <c r="K31" s="21">
        <f t="shared" si="0"/>
        <v>92.39354838709679</v>
      </c>
      <c r="L31" s="2"/>
      <c r="M31" s="3">
        <v>95</v>
      </c>
      <c r="N31" s="3">
        <v>90</v>
      </c>
      <c r="O31" s="13">
        <v>65</v>
      </c>
      <c r="P31" s="11">
        <f t="shared" si="1"/>
        <v>95</v>
      </c>
      <c r="Q31" s="11">
        <f t="shared" si="2"/>
        <v>65</v>
      </c>
      <c r="R31" s="11">
        <f t="shared" si="3"/>
        <v>90</v>
      </c>
      <c r="S31" s="2"/>
      <c r="T31" s="13">
        <v>100</v>
      </c>
      <c r="U31" s="13">
        <v>100</v>
      </c>
      <c r="V31" s="13">
        <v>90</v>
      </c>
      <c r="W31" s="13">
        <v>100</v>
      </c>
      <c r="X31" s="14">
        <f t="shared" si="4"/>
        <v>97.5</v>
      </c>
      <c r="Y31" s="13">
        <v>100</v>
      </c>
      <c r="Z31" s="13">
        <v>91</v>
      </c>
      <c r="AA31" s="13">
        <v>91</v>
      </c>
      <c r="AB31" s="13">
        <v>100</v>
      </c>
      <c r="AC31" s="13">
        <v>100</v>
      </c>
      <c r="AD31" s="13">
        <v>100</v>
      </c>
      <c r="AE31" s="14">
        <f t="shared" si="5"/>
        <v>97</v>
      </c>
      <c r="AF31" s="11">
        <v>100</v>
      </c>
      <c r="AG31" s="2"/>
      <c r="AH31" s="17">
        <f t="shared" si="6"/>
        <v>63.1</v>
      </c>
      <c r="AI31" s="17">
        <f t="shared" si="7"/>
        <v>19.57</v>
      </c>
      <c r="AJ31" s="17">
        <f t="shared" si="8"/>
        <v>4.619677419354839</v>
      </c>
      <c r="AK31" s="17">
        <f t="shared" si="9"/>
        <v>87.28967741935485</v>
      </c>
      <c r="AL31" s="2"/>
      <c r="AM31" s="18" t="str">
        <f t="shared" si="10"/>
        <v>AB</v>
      </c>
      <c r="AN31" s="2"/>
    </row>
    <row r="32" spans="1:40" ht="12.75">
      <c r="A32" s="1">
        <v>13662371</v>
      </c>
      <c r="B32" s="7">
        <v>2371</v>
      </c>
      <c r="C32" t="s">
        <v>43</v>
      </c>
      <c r="D32" t="s">
        <v>44</v>
      </c>
      <c r="E32" s="2"/>
      <c r="F32" s="5">
        <v>100</v>
      </c>
      <c r="G32" s="5">
        <v>93.33333333333333</v>
      </c>
      <c r="H32" s="5">
        <v>90.32258064516128</v>
      </c>
      <c r="I32" s="5">
        <v>100</v>
      </c>
      <c r="J32" s="19">
        <v>100</v>
      </c>
      <c r="K32" s="21">
        <f t="shared" si="0"/>
        <v>96.73118279569891</v>
      </c>
      <c r="L32" s="2"/>
      <c r="M32" s="3">
        <v>93</v>
      </c>
      <c r="N32" s="3">
        <v>98</v>
      </c>
      <c r="O32" s="13">
        <v>83</v>
      </c>
      <c r="P32" s="11">
        <f t="shared" si="1"/>
        <v>98</v>
      </c>
      <c r="Q32" s="11">
        <f t="shared" si="2"/>
        <v>83</v>
      </c>
      <c r="R32" s="11">
        <f t="shared" si="3"/>
        <v>93</v>
      </c>
      <c r="S32" s="2"/>
      <c r="T32" s="13">
        <v>100</v>
      </c>
      <c r="U32" s="13">
        <v>60</v>
      </c>
      <c r="V32" s="13">
        <v>80</v>
      </c>
      <c r="W32" s="13">
        <v>100</v>
      </c>
      <c r="X32" s="14">
        <f t="shared" si="4"/>
        <v>85</v>
      </c>
      <c r="Y32" s="13">
        <v>100</v>
      </c>
      <c r="Z32" s="13">
        <v>91</v>
      </c>
      <c r="AA32" s="13">
        <v>91</v>
      </c>
      <c r="AB32" s="13">
        <v>100</v>
      </c>
      <c r="AC32" s="13">
        <v>100</v>
      </c>
      <c r="AD32" s="13">
        <v>100</v>
      </c>
      <c r="AE32" s="14">
        <f t="shared" si="5"/>
        <v>97</v>
      </c>
      <c r="AF32" s="11">
        <v>100</v>
      </c>
      <c r="AG32" s="2"/>
      <c r="AH32" s="17">
        <f t="shared" si="6"/>
        <v>68.8</v>
      </c>
      <c r="AI32" s="17">
        <f t="shared" si="7"/>
        <v>19.07</v>
      </c>
      <c r="AJ32" s="17">
        <f t="shared" si="8"/>
        <v>4.836559139784946</v>
      </c>
      <c r="AK32" s="17">
        <f t="shared" si="9"/>
        <v>92.70655913978496</v>
      </c>
      <c r="AL32" s="2"/>
      <c r="AM32" s="18" t="str">
        <f t="shared" si="10"/>
        <v>A</v>
      </c>
      <c r="AN32" s="2"/>
    </row>
    <row r="33" spans="1:40" ht="12.75">
      <c r="A33" s="1">
        <v>38665179</v>
      </c>
      <c r="B33" s="7">
        <v>5179</v>
      </c>
      <c r="C33" t="s">
        <v>45</v>
      </c>
      <c r="D33" t="s">
        <v>46</v>
      </c>
      <c r="E33" s="2"/>
      <c r="F33" s="5">
        <v>65</v>
      </c>
      <c r="G33" s="5">
        <v>40</v>
      </c>
      <c r="H33" s="5">
        <v>70.96774193548387</v>
      </c>
      <c r="I33" s="5">
        <v>65</v>
      </c>
      <c r="J33" s="19">
        <v>100</v>
      </c>
      <c r="K33" s="21">
        <f t="shared" si="0"/>
        <v>68.19354838709678</v>
      </c>
      <c r="L33" s="2"/>
      <c r="M33" s="3">
        <v>73</v>
      </c>
      <c r="N33" s="3">
        <v>96</v>
      </c>
      <c r="O33" s="13">
        <v>71</v>
      </c>
      <c r="P33" s="11">
        <f t="shared" si="1"/>
        <v>96</v>
      </c>
      <c r="Q33" s="11">
        <f t="shared" si="2"/>
        <v>71</v>
      </c>
      <c r="R33" s="11">
        <f t="shared" si="3"/>
        <v>73</v>
      </c>
      <c r="S33" s="2"/>
      <c r="T33" s="13">
        <v>80</v>
      </c>
      <c r="U33" s="13">
        <v>90</v>
      </c>
      <c r="V33" s="13">
        <v>90</v>
      </c>
      <c r="W33" s="13">
        <v>100</v>
      </c>
      <c r="X33" s="14">
        <f t="shared" si="4"/>
        <v>90</v>
      </c>
      <c r="Y33" s="13">
        <v>91</v>
      </c>
      <c r="Z33" s="13">
        <v>100</v>
      </c>
      <c r="AA33" s="13">
        <v>100</v>
      </c>
      <c r="AB33" s="13">
        <v>100</v>
      </c>
      <c r="AC33" s="13">
        <v>100</v>
      </c>
      <c r="AD33" s="13">
        <v>86</v>
      </c>
      <c r="AE33" s="14">
        <f t="shared" si="5"/>
        <v>96.16666666666667</v>
      </c>
      <c r="AF33" s="11">
        <v>100</v>
      </c>
      <c r="AG33" s="2"/>
      <c r="AH33" s="17">
        <f t="shared" si="6"/>
        <v>60.5</v>
      </c>
      <c r="AI33" s="17">
        <f t="shared" si="7"/>
        <v>19.178333333333335</v>
      </c>
      <c r="AJ33" s="17">
        <f t="shared" si="8"/>
        <v>3.409677419354839</v>
      </c>
      <c r="AK33" s="17">
        <f t="shared" si="9"/>
        <v>83.08801075268818</v>
      </c>
      <c r="AL33" s="2"/>
      <c r="AM33" s="18" t="str">
        <f t="shared" si="10"/>
        <v>B</v>
      </c>
      <c r="AN33" s="2"/>
    </row>
    <row r="34" spans="1:40" ht="12.75">
      <c r="A34" s="1">
        <v>30624864</v>
      </c>
      <c r="B34" s="7">
        <v>4864</v>
      </c>
      <c r="C34" t="s">
        <v>47</v>
      </c>
      <c r="D34" t="s">
        <v>48</v>
      </c>
      <c r="E34" s="2"/>
      <c r="F34" s="5">
        <v>0</v>
      </c>
      <c r="G34" s="5">
        <v>33.33333333333333</v>
      </c>
      <c r="H34" s="5">
        <v>61.29032258064516</v>
      </c>
      <c r="I34" s="5">
        <v>0</v>
      </c>
      <c r="J34" s="19">
        <v>100</v>
      </c>
      <c r="K34" s="21">
        <f t="shared" si="0"/>
        <v>38.924731182795696</v>
      </c>
      <c r="L34" s="2"/>
      <c r="M34" s="3">
        <v>81</v>
      </c>
      <c r="N34" s="3">
        <v>79</v>
      </c>
      <c r="O34" s="13">
        <v>46</v>
      </c>
      <c r="P34" s="11">
        <f t="shared" si="1"/>
        <v>81</v>
      </c>
      <c r="Q34" s="11">
        <f t="shared" si="2"/>
        <v>46</v>
      </c>
      <c r="R34" s="11">
        <f t="shared" si="3"/>
        <v>79</v>
      </c>
      <c r="S34" s="2"/>
      <c r="T34" s="13">
        <v>100</v>
      </c>
      <c r="U34" s="13">
        <v>90</v>
      </c>
      <c r="V34" s="13">
        <v>80</v>
      </c>
      <c r="W34" s="13">
        <v>100</v>
      </c>
      <c r="X34" s="14">
        <f t="shared" si="4"/>
        <v>92.5</v>
      </c>
      <c r="Y34" s="13">
        <v>91</v>
      </c>
      <c r="Z34" s="13">
        <v>91</v>
      </c>
      <c r="AA34" s="13">
        <v>100</v>
      </c>
      <c r="AB34" s="13">
        <v>100</v>
      </c>
      <c r="AC34" s="13">
        <v>100</v>
      </c>
      <c r="AD34" s="13">
        <v>86</v>
      </c>
      <c r="AE34" s="14">
        <f t="shared" si="5"/>
        <v>94.66666666666667</v>
      </c>
      <c r="AF34" s="11">
        <v>17</v>
      </c>
      <c r="AG34" s="2"/>
      <c r="AH34" s="17">
        <f t="shared" si="6"/>
        <v>52.2</v>
      </c>
      <c r="AI34" s="17">
        <f t="shared" si="7"/>
        <v>14.963333333333333</v>
      </c>
      <c r="AJ34" s="17">
        <f t="shared" si="8"/>
        <v>1.946236559139785</v>
      </c>
      <c r="AK34" s="17">
        <f t="shared" si="9"/>
        <v>69.10956989247313</v>
      </c>
      <c r="AL34" s="2"/>
      <c r="AM34" s="18" t="str">
        <f t="shared" si="10"/>
        <v>C</v>
      </c>
      <c r="AN34" s="2"/>
    </row>
    <row r="35" spans="1:40" ht="12.75">
      <c r="A35" s="1">
        <v>9646612</v>
      </c>
      <c r="B35" s="7">
        <v>6612</v>
      </c>
      <c r="C35" t="s">
        <v>49</v>
      </c>
      <c r="D35" t="s">
        <v>50</v>
      </c>
      <c r="E35" s="2"/>
      <c r="F35" s="5">
        <v>86.66666666666667</v>
      </c>
      <c r="G35" s="5">
        <v>86.66666666666667</v>
      </c>
      <c r="H35" s="5">
        <v>70.96774193548387</v>
      </c>
      <c r="I35" s="5">
        <v>91</v>
      </c>
      <c r="J35" s="19">
        <v>100</v>
      </c>
      <c r="K35" s="21">
        <f t="shared" si="0"/>
        <v>87.06021505376344</v>
      </c>
      <c r="L35" s="2"/>
      <c r="M35" s="3">
        <v>87</v>
      </c>
      <c r="N35" s="3">
        <v>74</v>
      </c>
      <c r="O35" s="13">
        <v>60</v>
      </c>
      <c r="P35" s="11">
        <f t="shared" si="1"/>
        <v>87</v>
      </c>
      <c r="Q35" s="11">
        <f t="shared" si="2"/>
        <v>60</v>
      </c>
      <c r="R35" s="11">
        <f t="shared" si="3"/>
        <v>74</v>
      </c>
      <c r="S35" s="2"/>
      <c r="T35" s="13">
        <v>100</v>
      </c>
      <c r="U35" s="13">
        <v>100</v>
      </c>
      <c r="V35" s="13">
        <v>90</v>
      </c>
      <c r="W35" s="13">
        <v>100</v>
      </c>
      <c r="X35" s="14">
        <f t="shared" si="4"/>
        <v>97.5</v>
      </c>
      <c r="Y35" s="13">
        <v>100</v>
      </c>
      <c r="Z35" s="13">
        <v>100</v>
      </c>
      <c r="AA35" s="13">
        <v>100</v>
      </c>
      <c r="AB35" s="13">
        <v>91</v>
      </c>
      <c r="AC35" s="13">
        <v>100</v>
      </c>
      <c r="AD35" s="13">
        <v>100</v>
      </c>
      <c r="AE35" s="14">
        <f t="shared" si="5"/>
        <v>98.5</v>
      </c>
      <c r="AF35" s="11">
        <v>100</v>
      </c>
      <c r="AG35" s="2"/>
      <c r="AH35" s="17">
        <f t="shared" si="6"/>
        <v>55.790000000000006</v>
      </c>
      <c r="AI35" s="17">
        <f t="shared" si="7"/>
        <v>19.735000000000003</v>
      </c>
      <c r="AJ35" s="17">
        <f t="shared" si="8"/>
        <v>4.3530107526881725</v>
      </c>
      <c r="AK35" s="17">
        <f t="shared" si="9"/>
        <v>79.87801075268818</v>
      </c>
      <c r="AL35" s="2"/>
      <c r="AM35" s="18" t="str">
        <f t="shared" si="10"/>
        <v>B</v>
      </c>
      <c r="AN35" s="2"/>
    </row>
    <row r="36" spans="1:40" ht="12.75">
      <c r="A36" s="1">
        <v>32543568</v>
      </c>
      <c r="B36" s="7">
        <v>3568</v>
      </c>
      <c r="C36" t="s">
        <v>51</v>
      </c>
      <c r="D36" t="s">
        <v>52</v>
      </c>
      <c r="E36" s="2"/>
      <c r="F36" s="5">
        <v>66.66666666666667</v>
      </c>
      <c r="G36" s="5">
        <v>0</v>
      </c>
      <c r="H36" s="5">
        <v>32.25806451612903</v>
      </c>
      <c r="I36" s="5">
        <v>0</v>
      </c>
      <c r="J36" s="19">
        <v>100</v>
      </c>
      <c r="K36" s="21">
        <f t="shared" si="0"/>
        <v>39.78494623655914</v>
      </c>
      <c r="L36" s="2"/>
      <c r="M36" s="3">
        <v>77</v>
      </c>
      <c r="N36" s="3">
        <v>90</v>
      </c>
      <c r="O36" s="13">
        <v>88</v>
      </c>
      <c r="P36" s="11">
        <f t="shared" si="1"/>
        <v>90</v>
      </c>
      <c r="Q36" s="11">
        <f t="shared" si="2"/>
        <v>77</v>
      </c>
      <c r="R36" s="11">
        <f t="shared" si="3"/>
        <v>88</v>
      </c>
      <c r="S36" s="2"/>
      <c r="T36" s="13">
        <v>100</v>
      </c>
      <c r="U36" s="13">
        <v>100</v>
      </c>
      <c r="V36" s="13">
        <v>90</v>
      </c>
      <c r="W36" s="13">
        <v>90</v>
      </c>
      <c r="X36" s="14">
        <f t="shared" si="4"/>
        <v>95</v>
      </c>
      <c r="Y36" s="13">
        <v>100</v>
      </c>
      <c r="Z36" s="13">
        <v>100</v>
      </c>
      <c r="AA36" s="13">
        <v>100</v>
      </c>
      <c r="AB36" s="13">
        <v>100</v>
      </c>
      <c r="AC36" s="13">
        <v>100</v>
      </c>
      <c r="AD36" s="13">
        <v>100</v>
      </c>
      <c r="AE36" s="14">
        <f t="shared" si="5"/>
        <v>100</v>
      </c>
      <c r="AF36" s="11">
        <v>100</v>
      </c>
      <c r="AG36" s="2"/>
      <c r="AH36" s="17">
        <f t="shared" si="6"/>
        <v>64.01</v>
      </c>
      <c r="AI36" s="17">
        <f t="shared" si="7"/>
        <v>19.8</v>
      </c>
      <c r="AJ36" s="17">
        <f t="shared" si="8"/>
        <v>1.9892473118279572</v>
      </c>
      <c r="AK36" s="17">
        <f t="shared" si="9"/>
        <v>85.79924731182795</v>
      </c>
      <c r="AL36" s="2"/>
      <c r="AM36" s="18" t="str">
        <f t="shared" si="10"/>
        <v>B</v>
      </c>
      <c r="AN36" s="2"/>
    </row>
    <row r="37" spans="1:40" ht="12.75">
      <c r="A37" s="1">
        <v>20688025</v>
      </c>
      <c r="B37" s="7">
        <v>8025</v>
      </c>
      <c r="C37" t="s">
        <v>82</v>
      </c>
      <c r="D37" t="s">
        <v>83</v>
      </c>
      <c r="E37" s="2"/>
      <c r="F37" s="5">
        <v>40</v>
      </c>
      <c r="G37" s="5">
        <v>66.66666666666666</v>
      </c>
      <c r="H37" s="5">
        <v>90.32258064516128</v>
      </c>
      <c r="I37" s="5">
        <v>29</v>
      </c>
      <c r="J37" s="19">
        <v>100</v>
      </c>
      <c r="K37" s="21">
        <f t="shared" si="0"/>
        <v>65.1978494623656</v>
      </c>
      <c r="L37" s="2"/>
      <c r="M37" s="3">
        <v>77</v>
      </c>
      <c r="N37" s="3">
        <v>81</v>
      </c>
      <c r="O37" s="13">
        <v>93</v>
      </c>
      <c r="P37" s="11">
        <f t="shared" si="1"/>
        <v>93</v>
      </c>
      <c r="Q37" s="11">
        <f t="shared" si="2"/>
        <v>77</v>
      </c>
      <c r="R37" s="11">
        <f t="shared" si="3"/>
        <v>81</v>
      </c>
      <c r="S37" s="2"/>
      <c r="T37" s="13">
        <v>100</v>
      </c>
      <c r="U37" s="13">
        <v>100</v>
      </c>
      <c r="V37" s="13">
        <v>90</v>
      </c>
      <c r="W37" s="13">
        <v>100</v>
      </c>
      <c r="X37" s="14">
        <f t="shared" si="4"/>
        <v>97.5</v>
      </c>
      <c r="Y37" s="13">
        <v>100</v>
      </c>
      <c r="Z37" s="13">
        <v>91</v>
      </c>
      <c r="AA37" s="13">
        <v>91</v>
      </c>
      <c r="AB37" s="13">
        <v>100</v>
      </c>
      <c r="AC37" s="13">
        <v>100</v>
      </c>
      <c r="AD37" s="13">
        <v>91</v>
      </c>
      <c r="AE37" s="14">
        <f t="shared" si="5"/>
        <v>95.5</v>
      </c>
      <c r="AF37" s="11">
        <v>100</v>
      </c>
      <c r="AG37" s="2"/>
      <c r="AH37" s="17">
        <f t="shared" si="6"/>
        <v>63.07000000000001</v>
      </c>
      <c r="AI37" s="17">
        <f t="shared" si="7"/>
        <v>19.405</v>
      </c>
      <c r="AJ37" s="17">
        <f t="shared" si="8"/>
        <v>3.25989247311828</v>
      </c>
      <c r="AK37" s="17">
        <f t="shared" si="9"/>
        <v>85.7348924731183</v>
      </c>
      <c r="AL37" s="2"/>
      <c r="AM37" s="18" t="str">
        <f t="shared" si="10"/>
        <v>B</v>
      </c>
      <c r="AN37" s="2"/>
    </row>
    <row r="38" spans="1:40" ht="12.75">
      <c r="A38" s="1">
        <v>28649314</v>
      </c>
      <c r="B38" s="7">
        <v>9314</v>
      </c>
      <c r="C38" t="s">
        <v>53</v>
      </c>
      <c r="D38" t="s">
        <v>93</v>
      </c>
      <c r="E38" s="2"/>
      <c r="F38" s="5">
        <v>80</v>
      </c>
      <c r="G38" s="5">
        <v>86.66666666666667</v>
      </c>
      <c r="H38" s="5">
        <v>0</v>
      </c>
      <c r="I38" s="5">
        <v>65</v>
      </c>
      <c r="J38" s="19">
        <v>100</v>
      </c>
      <c r="K38" s="21">
        <f t="shared" si="0"/>
        <v>66.33333333333334</v>
      </c>
      <c r="L38" s="2"/>
      <c r="M38" s="3">
        <v>89</v>
      </c>
      <c r="N38" s="3">
        <v>81</v>
      </c>
      <c r="O38" s="13">
        <v>68</v>
      </c>
      <c r="P38" s="11">
        <f t="shared" si="1"/>
        <v>89</v>
      </c>
      <c r="Q38" s="11">
        <f t="shared" si="2"/>
        <v>68</v>
      </c>
      <c r="R38" s="11">
        <f t="shared" si="3"/>
        <v>81</v>
      </c>
      <c r="S38" s="2"/>
      <c r="T38" s="13">
        <v>100</v>
      </c>
      <c r="U38" s="13">
        <v>90</v>
      </c>
      <c r="V38" s="13">
        <v>100</v>
      </c>
      <c r="W38" s="13">
        <v>100</v>
      </c>
      <c r="X38" s="14">
        <f t="shared" si="4"/>
        <v>97.5</v>
      </c>
      <c r="Y38" s="3">
        <v>100</v>
      </c>
      <c r="Z38" s="3">
        <v>100</v>
      </c>
      <c r="AA38" s="3">
        <v>91</v>
      </c>
      <c r="AB38" s="3">
        <v>91</v>
      </c>
      <c r="AC38" s="3">
        <v>100</v>
      </c>
      <c r="AD38" s="3">
        <v>100</v>
      </c>
      <c r="AE38" s="14">
        <f t="shared" si="5"/>
        <v>97</v>
      </c>
      <c r="AF38" s="11">
        <v>100</v>
      </c>
      <c r="AG38" s="2"/>
      <c r="AH38" s="17">
        <f t="shared" si="6"/>
        <v>59.92</v>
      </c>
      <c r="AI38" s="17">
        <f t="shared" si="7"/>
        <v>19.57</v>
      </c>
      <c r="AJ38" s="17">
        <f t="shared" si="8"/>
        <v>3.3166666666666673</v>
      </c>
      <c r="AK38" s="17">
        <f t="shared" si="9"/>
        <v>82.80666666666667</v>
      </c>
      <c r="AL38" s="2"/>
      <c r="AM38" s="18" t="str">
        <f t="shared" si="10"/>
        <v>B</v>
      </c>
      <c r="AN38" s="2"/>
    </row>
    <row r="39" spans="1:40" ht="12.75">
      <c r="A39" s="1">
        <v>27664585</v>
      </c>
      <c r="B39" s="7">
        <v>4585</v>
      </c>
      <c r="C39" t="s">
        <v>54</v>
      </c>
      <c r="D39" t="s">
        <v>55</v>
      </c>
      <c r="E39" s="2"/>
      <c r="F39" s="5">
        <v>73.33333333333334</v>
      </c>
      <c r="G39" s="5">
        <v>73.33333333333333</v>
      </c>
      <c r="H39" s="5">
        <v>61.29032258064516</v>
      </c>
      <c r="I39" s="5">
        <v>82</v>
      </c>
      <c r="J39" s="19">
        <v>100</v>
      </c>
      <c r="K39" s="21">
        <f t="shared" si="0"/>
        <v>77.99139784946237</v>
      </c>
      <c r="L39" s="2"/>
      <c r="M39" s="3">
        <v>83</v>
      </c>
      <c r="N39" s="3">
        <v>86</v>
      </c>
      <c r="O39" s="13">
        <v>81</v>
      </c>
      <c r="P39" s="11">
        <f t="shared" si="1"/>
        <v>86</v>
      </c>
      <c r="Q39" s="11">
        <f t="shared" si="2"/>
        <v>81</v>
      </c>
      <c r="R39" s="11">
        <f t="shared" si="3"/>
        <v>83</v>
      </c>
      <c r="S39" s="2"/>
      <c r="T39" s="13">
        <v>70</v>
      </c>
      <c r="U39" s="13">
        <v>70</v>
      </c>
      <c r="V39" s="13">
        <v>80</v>
      </c>
      <c r="W39" s="13">
        <v>100</v>
      </c>
      <c r="X39" s="14">
        <f t="shared" si="4"/>
        <v>80</v>
      </c>
      <c r="Y39" s="3">
        <v>100</v>
      </c>
      <c r="Z39" s="3">
        <v>100</v>
      </c>
      <c r="AA39" s="3">
        <v>100</v>
      </c>
      <c r="AB39" s="3">
        <v>100</v>
      </c>
      <c r="AC39" s="3">
        <v>100</v>
      </c>
      <c r="AD39" s="3">
        <v>100</v>
      </c>
      <c r="AE39" s="14">
        <f t="shared" si="5"/>
        <v>100</v>
      </c>
      <c r="AF39" s="11">
        <v>67</v>
      </c>
      <c r="AG39" s="2"/>
      <c r="AH39" s="17">
        <f t="shared" si="6"/>
        <v>62.60000000000001</v>
      </c>
      <c r="AI39" s="17">
        <f t="shared" si="7"/>
        <v>17.55</v>
      </c>
      <c r="AJ39" s="17">
        <f t="shared" si="8"/>
        <v>3.899569892473119</v>
      </c>
      <c r="AK39" s="17">
        <f t="shared" si="9"/>
        <v>84.04956989247313</v>
      </c>
      <c r="AL39" s="2"/>
      <c r="AM39" s="18" t="str">
        <f t="shared" si="10"/>
        <v>B</v>
      </c>
      <c r="AN39" s="2"/>
    </row>
    <row r="40" spans="1:40" ht="12.75">
      <c r="A40" s="1">
        <v>8625954</v>
      </c>
      <c r="B40" s="7">
        <v>5954</v>
      </c>
      <c r="C40" t="s">
        <v>56</v>
      </c>
      <c r="D40" t="s">
        <v>57</v>
      </c>
      <c r="E40" s="2"/>
      <c r="F40" s="5">
        <v>56.66666666666667</v>
      </c>
      <c r="G40" s="5">
        <v>73.33333333333333</v>
      </c>
      <c r="H40" s="5">
        <v>87.09677419354838</v>
      </c>
      <c r="I40" s="5">
        <v>74</v>
      </c>
      <c r="J40" s="19">
        <v>100</v>
      </c>
      <c r="K40" s="21">
        <f t="shared" si="0"/>
        <v>78.21935483870968</v>
      </c>
      <c r="L40" s="2"/>
      <c r="M40" s="3">
        <v>75</v>
      </c>
      <c r="N40" s="3">
        <v>72</v>
      </c>
      <c r="O40" s="13">
        <v>54</v>
      </c>
      <c r="P40" s="11">
        <f t="shared" si="1"/>
        <v>75</v>
      </c>
      <c r="Q40" s="11">
        <f t="shared" si="2"/>
        <v>54</v>
      </c>
      <c r="R40" s="11">
        <f t="shared" si="3"/>
        <v>72</v>
      </c>
      <c r="S40" s="2"/>
      <c r="T40" s="13">
        <v>90</v>
      </c>
      <c r="U40" s="13">
        <v>90</v>
      </c>
      <c r="V40" s="13">
        <v>100</v>
      </c>
      <c r="W40" s="13">
        <v>100</v>
      </c>
      <c r="X40" s="14">
        <f t="shared" si="4"/>
        <v>95</v>
      </c>
      <c r="Y40" s="3">
        <v>100</v>
      </c>
      <c r="Z40" s="3">
        <v>100</v>
      </c>
      <c r="AA40" s="3">
        <v>91</v>
      </c>
      <c r="AB40" s="3">
        <v>91</v>
      </c>
      <c r="AC40" s="3">
        <v>100</v>
      </c>
      <c r="AD40" s="3">
        <v>100</v>
      </c>
      <c r="AE40" s="14">
        <f t="shared" si="5"/>
        <v>97</v>
      </c>
      <c r="AF40" s="11">
        <v>100</v>
      </c>
      <c r="AG40" s="2"/>
      <c r="AH40" s="17">
        <f t="shared" si="6"/>
        <v>50.67</v>
      </c>
      <c r="AI40" s="17">
        <f t="shared" si="7"/>
        <v>19.47</v>
      </c>
      <c r="AJ40" s="17">
        <f t="shared" si="8"/>
        <v>3.910967741935484</v>
      </c>
      <c r="AK40" s="17">
        <f t="shared" si="9"/>
        <v>74.05096774193548</v>
      </c>
      <c r="AL40" s="2"/>
      <c r="AM40" s="18" t="str">
        <f t="shared" si="10"/>
        <v>BC</v>
      </c>
      <c r="AN40" s="2"/>
    </row>
    <row r="41" spans="1:40" ht="12.75">
      <c r="A41" s="1">
        <v>18848232</v>
      </c>
      <c r="B41" s="7">
        <v>8232</v>
      </c>
      <c r="C41" t="s">
        <v>86</v>
      </c>
      <c r="D41" t="s">
        <v>87</v>
      </c>
      <c r="E41" s="2"/>
      <c r="F41" s="5">
        <v>93.33333333333334</v>
      </c>
      <c r="G41" s="5">
        <v>0</v>
      </c>
      <c r="H41" s="5">
        <v>0</v>
      </c>
      <c r="I41" s="5">
        <v>0</v>
      </c>
      <c r="J41" s="19">
        <v>100</v>
      </c>
      <c r="K41" s="21">
        <f t="shared" si="0"/>
        <v>38.66666666666667</v>
      </c>
      <c r="L41" s="2"/>
      <c r="M41" s="3">
        <v>95</v>
      </c>
      <c r="N41" s="3">
        <v>92</v>
      </c>
      <c r="O41" s="13">
        <v>98</v>
      </c>
      <c r="P41" s="11">
        <f t="shared" si="1"/>
        <v>98</v>
      </c>
      <c r="Q41" s="11">
        <f t="shared" si="2"/>
        <v>92</v>
      </c>
      <c r="R41" s="11">
        <f t="shared" si="3"/>
        <v>95</v>
      </c>
      <c r="S41" s="2"/>
      <c r="T41" s="13">
        <v>100</v>
      </c>
      <c r="U41" s="13">
        <v>90</v>
      </c>
      <c r="V41" s="13">
        <v>100</v>
      </c>
      <c r="W41" s="13">
        <v>100</v>
      </c>
      <c r="X41" s="14">
        <f t="shared" si="4"/>
        <v>97.5</v>
      </c>
      <c r="Y41" s="3">
        <v>100</v>
      </c>
      <c r="Z41" s="3">
        <v>100</v>
      </c>
      <c r="AA41" s="3">
        <v>91</v>
      </c>
      <c r="AB41" s="3">
        <v>100</v>
      </c>
      <c r="AC41" s="3">
        <v>100</v>
      </c>
      <c r="AD41" s="3">
        <v>100</v>
      </c>
      <c r="AE41" s="14">
        <f t="shared" si="5"/>
        <v>98.5</v>
      </c>
      <c r="AF41" s="11">
        <v>100</v>
      </c>
      <c r="AG41" s="2"/>
      <c r="AH41" s="17">
        <f t="shared" si="6"/>
        <v>71.37</v>
      </c>
      <c r="AI41" s="17">
        <f t="shared" si="7"/>
        <v>19.735000000000003</v>
      </c>
      <c r="AJ41" s="17">
        <f t="shared" si="8"/>
        <v>1.9333333333333336</v>
      </c>
      <c r="AK41" s="17">
        <f t="shared" si="9"/>
        <v>93.03833333333334</v>
      </c>
      <c r="AL41" s="2"/>
      <c r="AM41" s="18" t="str">
        <f t="shared" si="10"/>
        <v>A</v>
      </c>
      <c r="AN41" s="2"/>
    </row>
    <row r="42" spans="1:40" ht="12.75">
      <c r="A42" s="1">
        <v>33660088</v>
      </c>
      <c r="B42" s="7">
        <v>88</v>
      </c>
      <c r="C42" t="s">
        <v>58</v>
      </c>
      <c r="D42" t="s">
        <v>59</v>
      </c>
      <c r="E42" s="2"/>
      <c r="F42" s="5">
        <v>80</v>
      </c>
      <c r="G42" s="5">
        <v>100</v>
      </c>
      <c r="H42" s="5">
        <v>51.61290322580645</v>
      </c>
      <c r="I42" s="5">
        <v>29</v>
      </c>
      <c r="J42" s="19">
        <v>60</v>
      </c>
      <c r="K42" s="21">
        <f t="shared" si="0"/>
        <v>64.12258064516129</v>
      </c>
      <c r="L42" s="2"/>
      <c r="M42" s="3">
        <v>76</v>
      </c>
      <c r="N42" s="3">
        <v>64</v>
      </c>
      <c r="O42" s="13">
        <v>32</v>
      </c>
      <c r="P42" s="11">
        <f t="shared" si="1"/>
        <v>76</v>
      </c>
      <c r="Q42" s="11">
        <f t="shared" si="2"/>
        <v>32</v>
      </c>
      <c r="R42" s="11">
        <f t="shared" si="3"/>
        <v>64</v>
      </c>
      <c r="S42" s="2"/>
      <c r="T42" s="13">
        <v>40</v>
      </c>
      <c r="U42" s="13">
        <v>90</v>
      </c>
      <c r="V42" s="13">
        <v>100</v>
      </c>
      <c r="W42" s="13">
        <v>100</v>
      </c>
      <c r="X42" s="14">
        <f t="shared" si="4"/>
        <v>82.5</v>
      </c>
      <c r="Y42" s="3">
        <v>91</v>
      </c>
      <c r="Z42" s="3">
        <v>91</v>
      </c>
      <c r="AA42" s="3">
        <v>100</v>
      </c>
      <c r="AB42" s="3">
        <v>100</v>
      </c>
      <c r="AC42" s="3">
        <v>100</v>
      </c>
      <c r="AD42" s="3">
        <v>100</v>
      </c>
      <c r="AE42" s="14">
        <f t="shared" si="5"/>
        <v>97</v>
      </c>
      <c r="AF42" s="11">
        <v>100</v>
      </c>
      <c r="AG42" s="2"/>
      <c r="AH42" s="17">
        <f t="shared" si="6"/>
        <v>43.88</v>
      </c>
      <c r="AI42" s="17">
        <f t="shared" si="7"/>
        <v>18.97</v>
      </c>
      <c r="AJ42" s="17">
        <f t="shared" si="8"/>
        <v>3.206129032258065</v>
      </c>
      <c r="AK42" s="17">
        <f t="shared" si="9"/>
        <v>66.05612903225807</v>
      </c>
      <c r="AL42" s="2"/>
      <c r="AM42" s="18" t="str">
        <f t="shared" si="10"/>
        <v>C</v>
      </c>
      <c r="AN42" s="2"/>
    </row>
    <row r="43" spans="1:40" ht="12.75">
      <c r="A43" s="1">
        <v>161661672</v>
      </c>
      <c r="B43" s="7">
        <v>1672</v>
      </c>
      <c r="C43" t="s">
        <v>60</v>
      </c>
      <c r="D43" t="s">
        <v>61</v>
      </c>
      <c r="E43" s="2"/>
      <c r="F43" s="5">
        <v>93.33333333333334</v>
      </c>
      <c r="G43" s="5">
        <v>86.66666666666667</v>
      </c>
      <c r="H43" s="5">
        <v>80.64516129032258</v>
      </c>
      <c r="I43" s="5">
        <v>91</v>
      </c>
      <c r="J43" s="19">
        <v>100</v>
      </c>
      <c r="K43" s="21">
        <f t="shared" si="0"/>
        <v>90.32903225806452</v>
      </c>
      <c r="L43" s="2"/>
      <c r="M43" s="3">
        <v>96</v>
      </c>
      <c r="N43" s="3">
        <v>96</v>
      </c>
      <c r="O43" s="13">
        <v>88</v>
      </c>
      <c r="P43" s="11">
        <f t="shared" si="1"/>
        <v>96</v>
      </c>
      <c r="Q43" s="11">
        <f t="shared" si="2"/>
        <v>88</v>
      </c>
      <c r="R43" s="11">
        <f t="shared" si="3"/>
        <v>96</v>
      </c>
      <c r="S43" s="2"/>
      <c r="T43" s="13">
        <v>90</v>
      </c>
      <c r="U43" s="13">
        <v>100</v>
      </c>
      <c r="V43" s="13">
        <v>100</v>
      </c>
      <c r="W43" s="13">
        <v>100</v>
      </c>
      <c r="X43" s="14">
        <f t="shared" si="4"/>
        <v>97.5</v>
      </c>
      <c r="Y43" s="3">
        <v>91</v>
      </c>
      <c r="Z43" s="3">
        <v>86</v>
      </c>
      <c r="AA43" s="3">
        <v>100</v>
      </c>
      <c r="AB43" s="3">
        <v>91</v>
      </c>
      <c r="AC43" s="3">
        <v>100</v>
      </c>
      <c r="AD43" s="3">
        <v>91</v>
      </c>
      <c r="AE43" s="14">
        <f t="shared" si="5"/>
        <v>93.16666666666667</v>
      </c>
      <c r="AF43" s="11">
        <v>100</v>
      </c>
      <c r="AG43" s="2"/>
      <c r="AH43" s="17">
        <f t="shared" si="6"/>
        <v>70.16</v>
      </c>
      <c r="AI43" s="17">
        <f t="shared" si="7"/>
        <v>19.148333333333333</v>
      </c>
      <c r="AJ43" s="17">
        <f t="shared" si="8"/>
        <v>4.516451612903226</v>
      </c>
      <c r="AK43" s="17">
        <f t="shared" si="9"/>
        <v>93.82478494623656</v>
      </c>
      <c r="AL43" s="2"/>
      <c r="AM43" s="18" t="str">
        <f t="shared" si="10"/>
        <v>A</v>
      </c>
      <c r="AN43" s="2"/>
    </row>
    <row r="44" spans="1:40" ht="12.75">
      <c r="A44" s="1">
        <v>348804558</v>
      </c>
      <c r="B44" s="7">
        <v>4558</v>
      </c>
      <c r="C44" t="s">
        <v>62</v>
      </c>
      <c r="D44" t="s">
        <v>63</v>
      </c>
      <c r="E44" s="2"/>
      <c r="F44" s="5">
        <v>100</v>
      </c>
      <c r="G44" s="5">
        <v>100</v>
      </c>
      <c r="H44" s="5">
        <v>90.32258064516128</v>
      </c>
      <c r="I44" s="5">
        <v>100</v>
      </c>
      <c r="J44" s="19">
        <v>100</v>
      </c>
      <c r="K44" s="21">
        <f t="shared" si="0"/>
        <v>98.06451612903226</v>
      </c>
      <c r="L44" s="2"/>
      <c r="M44" s="3">
        <v>93</v>
      </c>
      <c r="N44" s="3">
        <v>95</v>
      </c>
      <c r="O44" s="13">
        <v>82</v>
      </c>
      <c r="P44" s="11">
        <f t="shared" si="1"/>
        <v>95</v>
      </c>
      <c r="Q44" s="11">
        <f t="shared" si="2"/>
        <v>82</v>
      </c>
      <c r="R44" s="11">
        <f t="shared" si="3"/>
        <v>93</v>
      </c>
      <c r="S44" s="2"/>
      <c r="T44" s="13">
        <v>90</v>
      </c>
      <c r="U44" s="13">
        <v>100</v>
      </c>
      <c r="V44" s="13">
        <v>100</v>
      </c>
      <c r="W44" s="13">
        <v>100</v>
      </c>
      <c r="X44" s="14">
        <f t="shared" si="4"/>
        <v>97.5</v>
      </c>
      <c r="Y44" s="3">
        <v>91</v>
      </c>
      <c r="Z44" s="3">
        <v>86</v>
      </c>
      <c r="AA44" s="3">
        <v>91</v>
      </c>
      <c r="AB44" s="3">
        <v>100</v>
      </c>
      <c r="AC44" s="3">
        <v>100</v>
      </c>
      <c r="AD44" s="3">
        <v>100</v>
      </c>
      <c r="AE44" s="14">
        <f t="shared" si="5"/>
        <v>94.66666666666667</v>
      </c>
      <c r="AF44" s="11">
        <v>100</v>
      </c>
      <c r="AG44" s="2"/>
      <c r="AH44" s="17">
        <f t="shared" si="6"/>
        <v>67.76</v>
      </c>
      <c r="AI44" s="17">
        <f t="shared" si="7"/>
        <v>19.313333333333333</v>
      </c>
      <c r="AJ44" s="17">
        <f t="shared" si="8"/>
        <v>4.903225806451613</v>
      </c>
      <c r="AK44" s="17">
        <f t="shared" si="9"/>
        <v>91.97655913978495</v>
      </c>
      <c r="AL44" s="2"/>
      <c r="AM44" s="18" t="str">
        <f t="shared" si="10"/>
        <v>A</v>
      </c>
      <c r="AN44" s="2"/>
    </row>
    <row r="45" spans="1:40" ht="12.75">
      <c r="A45" s="1">
        <v>64669004</v>
      </c>
      <c r="B45" s="7">
        <v>9004</v>
      </c>
      <c r="C45" t="s">
        <v>64</v>
      </c>
      <c r="D45" t="s">
        <v>65</v>
      </c>
      <c r="E45" s="2"/>
      <c r="F45" s="5">
        <v>83.33333333333334</v>
      </c>
      <c r="G45" s="5">
        <v>46.666666666666664</v>
      </c>
      <c r="H45" s="5">
        <v>80.64516129032258</v>
      </c>
      <c r="I45" s="5">
        <v>82</v>
      </c>
      <c r="J45" s="19">
        <v>100</v>
      </c>
      <c r="K45" s="21">
        <f t="shared" si="0"/>
        <v>78.52903225806452</v>
      </c>
      <c r="L45" s="2"/>
      <c r="M45" s="3">
        <v>84</v>
      </c>
      <c r="N45" s="3">
        <v>81</v>
      </c>
      <c r="O45" s="13">
        <v>70</v>
      </c>
      <c r="P45" s="11">
        <f t="shared" si="1"/>
        <v>84</v>
      </c>
      <c r="Q45" s="11">
        <f t="shared" si="2"/>
        <v>70</v>
      </c>
      <c r="R45" s="11">
        <f t="shared" si="3"/>
        <v>81</v>
      </c>
      <c r="S45" s="2"/>
      <c r="T45" s="13">
        <v>100</v>
      </c>
      <c r="U45" s="13">
        <v>100</v>
      </c>
      <c r="V45" s="13">
        <v>100</v>
      </c>
      <c r="W45" s="13">
        <v>100</v>
      </c>
      <c r="X45" s="14">
        <f t="shared" si="4"/>
        <v>100</v>
      </c>
      <c r="Y45" s="3">
        <v>100</v>
      </c>
      <c r="Z45" s="3">
        <v>100</v>
      </c>
      <c r="AA45" s="3">
        <v>100</v>
      </c>
      <c r="AB45" s="3">
        <v>100</v>
      </c>
      <c r="AC45" s="3">
        <v>100</v>
      </c>
      <c r="AD45" s="3">
        <v>100</v>
      </c>
      <c r="AE45" s="14">
        <f t="shared" si="5"/>
        <v>100</v>
      </c>
      <c r="AF45" s="11">
        <v>100</v>
      </c>
      <c r="AG45" s="2"/>
      <c r="AH45" s="17">
        <f t="shared" si="6"/>
        <v>59.03</v>
      </c>
      <c r="AI45" s="17">
        <f t="shared" si="7"/>
        <v>20</v>
      </c>
      <c r="AJ45" s="17">
        <f t="shared" si="8"/>
        <v>3.926451612903226</v>
      </c>
      <c r="AK45" s="17">
        <f t="shared" si="9"/>
        <v>82.95645161290322</v>
      </c>
      <c r="AL45" s="2"/>
      <c r="AM45" s="18" t="str">
        <f t="shared" si="10"/>
        <v>B</v>
      </c>
      <c r="AN45" s="2"/>
    </row>
    <row r="46" spans="1:40" ht="12.75">
      <c r="A46" s="1">
        <v>999107967</v>
      </c>
      <c r="B46" s="7">
        <v>7967</v>
      </c>
      <c r="C46" t="s">
        <v>66</v>
      </c>
      <c r="D46" t="s">
        <v>67</v>
      </c>
      <c r="E46" s="2"/>
      <c r="F46" s="5">
        <v>93.33333333333334</v>
      </c>
      <c r="G46" s="5">
        <v>93.33333333333333</v>
      </c>
      <c r="H46" s="5">
        <v>100</v>
      </c>
      <c r="I46" s="5">
        <v>100</v>
      </c>
      <c r="J46" s="19">
        <v>100</v>
      </c>
      <c r="K46" s="21">
        <f t="shared" si="0"/>
        <v>97.33333333333334</v>
      </c>
      <c r="L46" s="2"/>
      <c r="M46" s="3">
        <v>89</v>
      </c>
      <c r="N46" s="3">
        <v>78</v>
      </c>
      <c r="O46" s="13">
        <v>53</v>
      </c>
      <c r="P46" s="11">
        <f t="shared" si="1"/>
        <v>89</v>
      </c>
      <c r="Q46" s="11">
        <f t="shared" si="2"/>
        <v>53</v>
      </c>
      <c r="R46" s="11">
        <f t="shared" si="3"/>
        <v>78</v>
      </c>
      <c r="S46" s="2"/>
      <c r="T46" s="13">
        <v>50</v>
      </c>
      <c r="U46" s="13">
        <v>90</v>
      </c>
      <c r="V46" s="13">
        <v>100</v>
      </c>
      <c r="W46" s="13">
        <v>100</v>
      </c>
      <c r="X46" s="14">
        <f t="shared" si="4"/>
        <v>85</v>
      </c>
      <c r="Y46" s="3">
        <v>91</v>
      </c>
      <c r="Z46" s="3">
        <v>86</v>
      </c>
      <c r="AA46" s="3">
        <v>86</v>
      </c>
      <c r="AB46" s="3">
        <v>100</v>
      </c>
      <c r="AC46" s="3">
        <v>100</v>
      </c>
      <c r="AD46" s="3">
        <v>86</v>
      </c>
      <c r="AE46" s="14">
        <f t="shared" si="5"/>
        <v>91.5</v>
      </c>
      <c r="AF46" s="11">
        <v>100</v>
      </c>
      <c r="AG46" s="2"/>
      <c r="AH46" s="17">
        <f t="shared" si="6"/>
        <v>55.72</v>
      </c>
      <c r="AI46" s="17">
        <f t="shared" si="7"/>
        <v>18.465</v>
      </c>
      <c r="AJ46" s="17">
        <f t="shared" si="8"/>
        <v>4.866666666666667</v>
      </c>
      <c r="AK46" s="17">
        <f t="shared" si="9"/>
        <v>79.05166666666668</v>
      </c>
      <c r="AL46" s="2"/>
      <c r="AM46" s="18" t="str">
        <f t="shared" si="10"/>
        <v>B</v>
      </c>
      <c r="AN46" s="2"/>
    </row>
    <row r="47" spans="1:40" ht="12.75">
      <c r="A47" s="1">
        <v>96708056</v>
      </c>
      <c r="B47" s="7">
        <v>8056</v>
      </c>
      <c r="C47" t="s">
        <v>84</v>
      </c>
      <c r="D47" t="s">
        <v>85</v>
      </c>
      <c r="E47" s="2"/>
      <c r="F47" s="5">
        <v>96.66666666666667</v>
      </c>
      <c r="G47" s="5">
        <v>80</v>
      </c>
      <c r="H47" s="5">
        <v>87.09677419354838</v>
      </c>
      <c r="I47" s="5">
        <v>65</v>
      </c>
      <c r="J47" s="19">
        <v>100</v>
      </c>
      <c r="K47" s="21">
        <f t="shared" si="0"/>
        <v>85.75268817204301</v>
      </c>
      <c r="L47" s="2"/>
      <c r="M47" s="3">
        <v>95</v>
      </c>
      <c r="N47" s="3">
        <v>94</v>
      </c>
      <c r="O47" s="13">
        <v>91</v>
      </c>
      <c r="P47" s="11">
        <f t="shared" si="1"/>
        <v>95</v>
      </c>
      <c r="Q47" s="11">
        <f t="shared" si="2"/>
        <v>91</v>
      </c>
      <c r="R47" s="11">
        <f t="shared" si="3"/>
        <v>94</v>
      </c>
      <c r="S47" s="2"/>
      <c r="T47" s="13">
        <v>100</v>
      </c>
      <c r="U47" s="13">
        <v>100</v>
      </c>
      <c r="V47" s="13">
        <v>100</v>
      </c>
      <c r="W47" s="13">
        <v>100</v>
      </c>
      <c r="X47" s="14">
        <f t="shared" si="4"/>
        <v>100</v>
      </c>
      <c r="Y47" s="3">
        <v>100</v>
      </c>
      <c r="Z47" s="3">
        <v>100</v>
      </c>
      <c r="AA47" s="3">
        <v>100</v>
      </c>
      <c r="AB47" s="3">
        <v>100</v>
      </c>
      <c r="AC47" s="3">
        <v>100</v>
      </c>
      <c r="AD47" s="3">
        <v>91</v>
      </c>
      <c r="AE47" s="14">
        <f t="shared" si="5"/>
        <v>98.5</v>
      </c>
      <c r="AF47" s="11">
        <v>100</v>
      </c>
      <c r="AG47" s="2"/>
      <c r="AH47" s="17">
        <f t="shared" si="6"/>
        <v>70.08</v>
      </c>
      <c r="AI47" s="17">
        <f t="shared" si="7"/>
        <v>19.835</v>
      </c>
      <c r="AJ47" s="17">
        <f t="shared" si="8"/>
        <v>4.287634408602151</v>
      </c>
      <c r="AK47" s="17">
        <f t="shared" si="9"/>
        <v>94.20263440860214</v>
      </c>
      <c r="AL47" s="2"/>
      <c r="AM47" s="18" t="str">
        <f t="shared" si="10"/>
        <v>A</v>
      </c>
      <c r="AN47" s="2"/>
    </row>
    <row r="48" spans="1:40" ht="12.75">
      <c r="A48" s="1">
        <v>35580418</v>
      </c>
      <c r="B48" s="7">
        <v>418</v>
      </c>
      <c r="C48" t="s">
        <v>68</v>
      </c>
      <c r="D48" t="s">
        <v>69</v>
      </c>
      <c r="E48" s="2"/>
      <c r="F48" s="5">
        <v>0</v>
      </c>
      <c r="G48" s="5">
        <v>46.666666666666664</v>
      </c>
      <c r="H48" s="5">
        <v>61.29032258064516</v>
      </c>
      <c r="I48" s="5">
        <v>100</v>
      </c>
      <c r="J48" s="19">
        <v>100</v>
      </c>
      <c r="K48" s="21">
        <f t="shared" si="0"/>
        <v>61.59139784946236</v>
      </c>
      <c r="L48" s="2"/>
      <c r="M48" s="3">
        <v>86</v>
      </c>
      <c r="N48" s="3">
        <v>80</v>
      </c>
      <c r="O48" s="13">
        <v>51</v>
      </c>
      <c r="P48" s="11">
        <f t="shared" si="1"/>
        <v>86</v>
      </c>
      <c r="Q48" s="11">
        <f t="shared" si="2"/>
        <v>51</v>
      </c>
      <c r="R48" s="11">
        <f t="shared" si="3"/>
        <v>80</v>
      </c>
      <c r="S48" s="2"/>
      <c r="T48" s="13">
        <v>90</v>
      </c>
      <c r="U48" s="13">
        <v>80</v>
      </c>
      <c r="V48" s="13">
        <v>100</v>
      </c>
      <c r="W48" s="13">
        <v>100</v>
      </c>
      <c r="X48" s="14">
        <f t="shared" si="4"/>
        <v>92.5</v>
      </c>
      <c r="Y48" s="3">
        <v>86</v>
      </c>
      <c r="Z48" s="3">
        <v>100</v>
      </c>
      <c r="AA48" s="3">
        <v>91</v>
      </c>
      <c r="AB48" s="3">
        <v>86</v>
      </c>
      <c r="AC48" s="3">
        <v>100</v>
      </c>
      <c r="AD48" s="3">
        <v>86</v>
      </c>
      <c r="AE48" s="14">
        <f t="shared" si="5"/>
        <v>91.5</v>
      </c>
      <c r="AF48" s="11">
        <v>78</v>
      </c>
      <c r="AG48" s="2"/>
      <c r="AH48" s="17">
        <f t="shared" si="6"/>
        <v>54.95</v>
      </c>
      <c r="AI48" s="17">
        <f t="shared" si="7"/>
        <v>17.665</v>
      </c>
      <c r="AJ48" s="17">
        <f t="shared" si="8"/>
        <v>3.0795698924731183</v>
      </c>
      <c r="AK48" s="17">
        <f t="shared" si="9"/>
        <v>75.69456989247313</v>
      </c>
      <c r="AL48" s="2"/>
      <c r="AM48" s="18" t="str">
        <f t="shared" si="10"/>
        <v>BC</v>
      </c>
      <c r="AN48" s="2"/>
    </row>
    <row r="49" spans="1:40" ht="12.75">
      <c r="A49" s="1">
        <v>999117584</v>
      </c>
      <c r="B49" s="7">
        <v>7584</v>
      </c>
      <c r="C49" t="s">
        <v>70</v>
      </c>
      <c r="D49" t="s">
        <v>71</v>
      </c>
      <c r="E49" s="2"/>
      <c r="F49" s="5">
        <v>80</v>
      </c>
      <c r="G49" s="5">
        <v>80</v>
      </c>
      <c r="H49" s="5">
        <v>90.32258064516128</v>
      </c>
      <c r="I49" s="5">
        <v>100</v>
      </c>
      <c r="J49" s="19">
        <v>100</v>
      </c>
      <c r="K49" s="21">
        <f t="shared" si="0"/>
        <v>90.06451612903226</v>
      </c>
      <c r="L49" s="2"/>
      <c r="M49" s="3">
        <v>87</v>
      </c>
      <c r="N49" s="3">
        <v>93</v>
      </c>
      <c r="O49" s="13">
        <v>88</v>
      </c>
      <c r="P49" s="11">
        <f t="shared" si="1"/>
        <v>93</v>
      </c>
      <c r="Q49" s="11">
        <f t="shared" si="2"/>
        <v>87</v>
      </c>
      <c r="R49" s="11">
        <f t="shared" si="3"/>
        <v>88</v>
      </c>
      <c r="S49" s="2"/>
      <c r="T49" s="13">
        <v>90</v>
      </c>
      <c r="U49" s="13">
        <v>80</v>
      </c>
      <c r="V49" s="13">
        <v>100</v>
      </c>
      <c r="W49" s="13">
        <v>100</v>
      </c>
      <c r="X49" s="14">
        <f t="shared" si="4"/>
        <v>92.5</v>
      </c>
      <c r="Y49" s="3">
        <v>91</v>
      </c>
      <c r="Z49" s="3">
        <v>91</v>
      </c>
      <c r="AA49" s="3">
        <v>100</v>
      </c>
      <c r="AB49" s="3">
        <v>100</v>
      </c>
      <c r="AC49" s="3">
        <v>100</v>
      </c>
      <c r="AD49" s="3">
        <v>91</v>
      </c>
      <c r="AE49" s="14">
        <f t="shared" si="5"/>
        <v>95.5</v>
      </c>
      <c r="AF49" s="11">
        <v>100</v>
      </c>
      <c r="AG49" s="2"/>
      <c r="AH49" s="17">
        <f t="shared" si="6"/>
        <v>67.12</v>
      </c>
      <c r="AI49" s="17">
        <f t="shared" si="7"/>
        <v>19.205000000000002</v>
      </c>
      <c r="AJ49" s="17">
        <f t="shared" si="8"/>
        <v>4.503225806451613</v>
      </c>
      <c r="AK49" s="17">
        <f t="shared" si="9"/>
        <v>90.82822580645161</v>
      </c>
      <c r="AL49" s="2"/>
      <c r="AM49" s="18" t="str">
        <f t="shared" si="10"/>
        <v>A</v>
      </c>
      <c r="AN49" s="2"/>
    </row>
    <row r="50" spans="1:40" ht="12.75">
      <c r="A50" s="1">
        <v>295722347</v>
      </c>
      <c r="B50" s="7">
        <v>2347</v>
      </c>
      <c r="C50" t="s">
        <v>72</v>
      </c>
      <c r="D50" t="s">
        <v>73</v>
      </c>
      <c r="E50" s="2"/>
      <c r="F50" s="5">
        <v>80</v>
      </c>
      <c r="G50" s="5">
        <v>40</v>
      </c>
      <c r="H50" s="5">
        <v>100</v>
      </c>
      <c r="I50" s="5">
        <v>82</v>
      </c>
      <c r="J50" s="19">
        <v>100</v>
      </c>
      <c r="K50" s="21">
        <f t="shared" si="0"/>
        <v>80.4</v>
      </c>
      <c r="L50" s="2"/>
      <c r="M50" s="3">
        <v>72</v>
      </c>
      <c r="N50" s="3">
        <v>85</v>
      </c>
      <c r="O50" s="13">
        <v>57</v>
      </c>
      <c r="P50" s="11">
        <f t="shared" si="1"/>
        <v>85</v>
      </c>
      <c r="Q50" s="11">
        <f t="shared" si="2"/>
        <v>57</v>
      </c>
      <c r="R50" s="11">
        <f t="shared" si="3"/>
        <v>72</v>
      </c>
      <c r="S50" s="2"/>
      <c r="T50" s="13">
        <v>80</v>
      </c>
      <c r="U50" s="13">
        <v>80</v>
      </c>
      <c r="V50" s="13">
        <v>80</v>
      </c>
      <c r="W50" s="13">
        <v>70</v>
      </c>
      <c r="X50" s="14">
        <f t="shared" si="4"/>
        <v>77.5</v>
      </c>
      <c r="Y50" s="13">
        <v>100</v>
      </c>
      <c r="Z50" s="13">
        <v>100</v>
      </c>
      <c r="AA50" s="13">
        <v>100</v>
      </c>
      <c r="AB50" s="13">
        <v>100</v>
      </c>
      <c r="AC50" s="13">
        <v>100</v>
      </c>
      <c r="AD50" s="13">
        <v>100</v>
      </c>
      <c r="AE50" s="14">
        <f t="shared" si="5"/>
        <v>100</v>
      </c>
      <c r="AF50" s="11">
        <v>100</v>
      </c>
      <c r="AG50" s="2"/>
      <c r="AH50" s="17">
        <f t="shared" si="6"/>
        <v>54.06</v>
      </c>
      <c r="AI50" s="17">
        <f t="shared" si="7"/>
        <v>19.1</v>
      </c>
      <c r="AJ50" s="17">
        <f t="shared" si="8"/>
        <v>4.0200000000000005</v>
      </c>
      <c r="AK50" s="17">
        <f t="shared" si="9"/>
        <v>77.17999999999999</v>
      </c>
      <c r="AL50" s="2"/>
      <c r="AM50" s="18" t="str">
        <f t="shared" si="10"/>
        <v>B</v>
      </c>
      <c r="AN50" s="2"/>
    </row>
    <row r="51" spans="1:40" ht="12.75">
      <c r="A51" s="1">
        <v>45863310</v>
      </c>
      <c r="B51" s="7">
        <v>3310</v>
      </c>
      <c r="C51" t="s">
        <v>94</v>
      </c>
      <c r="D51" t="s">
        <v>95</v>
      </c>
      <c r="E51" s="2"/>
      <c r="F51" s="5">
        <v>80</v>
      </c>
      <c r="G51" s="5">
        <v>60</v>
      </c>
      <c r="H51" s="5">
        <v>0</v>
      </c>
      <c r="I51" s="5">
        <v>82</v>
      </c>
      <c r="J51" s="19">
        <v>100</v>
      </c>
      <c r="K51" s="21">
        <f t="shared" si="0"/>
        <v>64.4</v>
      </c>
      <c r="L51" s="2"/>
      <c r="M51" s="3">
        <v>78</v>
      </c>
      <c r="N51" s="3">
        <v>65</v>
      </c>
      <c r="O51" s="13">
        <v>57</v>
      </c>
      <c r="P51" s="11">
        <f t="shared" si="1"/>
        <v>78</v>
      </c>
      <c r="Q51" s="11">
        <f t="shared" si="2"/>
        <v>57</v>
      </c>
      <c r="R51" s="11">
        <f t="shared" si="3"/>
        <v>65</v>
      </c>
      <c r="S51" s="2"/>
      <c r="X51" s="14">
        <v>73</v>
      </c>
      <c r="Y51" s="22" t="s">
        <v>126</v>
      </c>
      <c r="Z51" s="22"/>
      <c r="AA51" s="22"/>
      <c r="AB51" s="22"/>
      <c r="AC51" s="22"/>
      <c r="AD51" s="22"/>
      <c r="AE51" s="14">
        <v>70</v>
      </c>
      <c r="AF51" s="11">
        <v>100</v>
      </c>
      <c r="AG51" s="2"/>
      <c r="AH51" s="17">
        <f t="shared" si="6"/>
        <v>50.42</v>
      </c>
      <c r="AI51" s="17">
        <f t="shared" si="7"/>
        <v>15.62</v>
      </c>
      <c r="AJ51" s="17">
        <f t="shared" si="8"/>
        <v>3.2200000000000006</v>
      </c>
      <c r="AK51" s="17">
        <f t="shared" si="9"/>
        <v>69.26</v>
      </c>
      <c r="AL51" s="2"/>
      <c r="AM51" s="18" t="str">
        <f t="shared" si="10"/>
        <v>C</v>
      </c>
      <c r="AN51" s="2"/>
    </row>
    <row r="52" spans="1:40" ht="12.75">
      <c r="A52" s="1">
        <v>999104260</v>
      </c>
      <c r="B52" s="7">
        <v>4260</v>
      </c>
      <c r="C52" t="s">
        <v>74</v>
      </c>
      <c r="D52" t="s">
        <v>75</v>
      </c>
      <c r="E52" s="2"/>
      <c r="F52" s="5">
        <v>100</v>
      </c>
      <c r="G52" s="5">
        <v>100</v>
      </c>
      <c r="H52" s="5">
        <v>80.64516129032258</v>
      </c>
      <c r="I52" s="5">
        <v>0</v>
      </c>
      <c r="J52" s="19">
        <v>100</v>
      </c>
      <c r="K52" s="21">
        <f t="shared" si="0"/>
        <v>76.12903225806451</v>
      </c>
      <c r="L52" s="2"/>
      <c r="M52" s="3">
        <v>97</v>
      </c>
      <c r="N52" s="3">
        <v>93</v>
      </c>
      <c r="O52" s="13">
        <v>89</v>
      </c>
      <c r="P52" s="11">
        <f t="shared" si="1"/>
        <v>97</v>
      </c>
      <c r="Q52" s="11">
        <f t="shared" si="2"/>
        <v>89</v>
      </c>
      <c r="R52" s="11">
        <f t="shared" si="3"/>
        <v>93</v>
      </c>
      <c r="S52" s="2"/>
      <c r="T52" s="13">
        <v>50</v>
      </c>
      <c r="U52" s="13">
        <v>90</v>
      </c>
      <c r="V52" s="13">
        <v>100</v>
      </c>
      <c r="W52" s="13">
        <v>100</v>
      </c>
      <c r="X52" s="14">
        <f t="shared" si="4"/>
        <v>85</v>
      </c>
      <c r="Y52" s="3">
        <v>100</v>
      </c>
      <c r="Z52" s="3">
        <v>86</v>
      </c>
      <c r="AA52" s="3">
        <v>100</v>
      </c>
      <c r="AB52" s="3">
        <v>100</v>
      </c>
      <c r="AC52" s="3">
        <v>100</v>
      </c>
      <c r="AD52" s="3">
        <v>100</v>
      </c>
      <c r="AE52" s="14">
        <f t="shared" si="5"/>
        <v>97.66666666666667</v>
      </c>
      <c r="AF52" s="11">
        <v>100</v>
      </c>
      <c r="AG52" s="2"/>
      <c r="AH52" s="17">
        <f t="shared" si="6"/>
        <v>69.91</v>
      </c>
      <c r="AI52" s="17">
        <f t="shared" si="7"/>
        <v>19.143333333333334</v>
      </c>
      <c r="AJ52" s="17">
        <f t="shared" si="8"/>
        <v>3.806451612903226</v>
      </c>
      <c r="AK52" s="17">
        <f t="shared" si="9"/>
        <v>92.85978494623656</v>
      </c>
      <c r="AL52" s="2"/>
      <c r="AM52" s="18" t="str">
        <f t="shared" si="10"/>
        <v>A</v>
      </c>
      <c r="AN52" s="2"/>
    </row>
    <row r="53" spans="1:40" ht="12.75">
      <c r="A53" s="1">
        <v>29660785</v>
      </c>
      <c r="B53" s="7">
        <v>785</v>
      </c>
      <c r="C53" t="s">
        <v>76</v>
      </c>
      <c r="D53" t="s">
        <v>77</v>
      </c>
      <c r="E53" s="2"/>
      <c r="F53" s="5">
        <v>93.33333333333334</v>
      </c>
      <c r="G53" s="5">
        <v>93.33333333333333</v>
      </c>
      <c r="H53" s="5">
        <v>0</v>
      </c>
      <c r="I53" s="5">
        <v>100</v>
      </c>
      <c r="J53" s="19">
        <v>100</v>
      </c>
      <c r="K53" s="21">
        <f t="shared" si="0"/>
        <v>77.33333333333334</v>
      </c>
      <c r="L53" s="2"/>
      <c r="M53" s="3">
        <v>98</v>
      </c>
      <c r="N53" s="3">
        <v>100</v>
      </c>
      <c r="O53" s="13">
        <v>76</v>
      </c>
      <c r="P53" s="11">
        <f t="shared" si="1"/>
        <v>100</v>
      </c>
      <c r="Q53" s="11">
        <f t="shared" si="2"/>
        <v>76</v>
      </c>
      <c r="R53" s="11">
        <f t="shared" si="3"/>
        <v>98</v>
      </c>
      <c r="S53" s="2"/>
      <c r="T53" s="13">
        <v>100</v>
      </c>
      <c r="U53" s="13">
        <v>100</v>
      </c>
      <c r="V53" s="13">
        <v>100</v>
      </c>
      <c r="W53" s="13">
        <v>100</v>
      </c>
      <c r="X53" s="14">
        <f t="shared" si="4"/>
        <v>100</v>
      </c>
      <c r="Y53" s="3">
        <v>91</v>
      </c>
      <c r="Z53" s="3">
        <v>100</v>
      </c>
      <c r="AA53" s="3">
        <v>91</v>
      </c>
      <c r="AB53" s="3">
        <v>100</v>
      </c>
      <c r="AC53" s="3">
        <v>100</v>
      </c>
      <c r="AD53" s="3">
        <v>100</v>
      </c>
      <c r="AE53" s="14">
        <f t="shared" si="5"/>
        <v>97</v>
      </c>
      <c r="AF53" s="11">
        <v>100</v>
      </c>
      <c r="AG53" s="2"/>
      <c r="AH53" s="17">
        <f t="shared" si="6"/>
        <v>68.98</v>
      </c>
      <c r="AI53" s="17">
        <f t="shared" si="7"/>
        <v>19.669999999999998</v>
      </c>
      <c r="AJ53" s="17">
        <f t="shared" si="8"/>
        <v>3.866666666666667</v>
      </c>
      <c r="AK53" s="17">
        <f t="shared" si="9"/>
        <v>92.51666666666668</v>
      </c>
      <c r="AL53" s="2"/>
      <c r="AM53" s="18" t="str">
        <f t="shared" si="10"/>
        <v>A</v>
      </c>
      <c r="AN53" s="2"/>
    </row>
    <row r="54" spans="5:40" ht="12.75">
      <c r="E54" s="2"/>
      <c r="L54" s="2"/>
      <c r="S54" s="2"/>
      <c r="AG54" s="2"/>
      <c r="AL54" s="2"/>
      <c r="AN54" s="2"/>
    </row>
    <row r="55" spans="4:40" ht="12.75">
      <c r="D55" t="s">
        <v>98</v>
      </c>
      <c r="E55" s="2"/>
      <c r="F55" s="5">
        <f>AVERAGE(F2:F53)</f>
        <v>68.49358974358975</v>
      </c>
      <c r="G55" s="5">
        <f>AVERAGE(G2:G53)</f>
        <v>62.692307692307686</v>
      </c>
      <c r="H55" s="5">
        <f>AVERAGE(H2:H53)</f>
        <v>60.421836228287845</v>
      </c>
      <c r="I55" s="5">
        <f>AVERAGE(I2:I53)</f>
        <v>63.23076923076923</v>
      </c>
      <c r="L55" s="2"/>
      <c r="M55" s="5">
        <f>AVERAGE(M2:M53)</f>
        <v>79.34615384615384</v>
      </c>
      <c r="N55" s="5">
        <f>AVERAGE(N2:N53)</f>
        <v>76.90384615384616</v>
      </c>
      <c r="S55" s="2"/>
      <c r="AG55" s="2"/>
      <c r="AL55" s="2"/>
      <c r="AN55" s="2"/>
    </row>
  </sheetData>
  <mergeCells count="1">
    <mergeCell ref="Y51:AD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Whelan</dc:creator>
  <cp:keywords/>
  <dc:description/>
  <cp:lastModifiedBy>Tom Whelan</cp:lastModifiedBy>
  <dcterms:created xsi:type="dcterms:W3CDTF">2002-06-03T20:55:43Z</dcterms:created>
  <dcterms:modified xsi:type="dcterms:W3CDTF">2002-07-12T17:46:41Z</dcterms:modified>
  <cp:category/>
  <cp:version/>
  <cp:contentType/>
  <cp:contentStatus/>
</cp:coreProperties>
</file>